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ВОРЕЦ--- 2023.05.15\ГОС.ЗАКУПКИ 2019-2024гг\Гос.закупки Ф.2024г\24г11.04 Принтер\24г11.15 Док-я ПРИНТЕР МФУ\"/>
    </mc:Choice>
  </mc:AlternateContent>
  <bookViews>
    <workbookView xWindow="32760" yWindow="32760" windowWidth="28800" windowHeight="11625"/>
  </bookViews>
  <sheets>
    <sheet name="При наличии 2-х ком. предлож." sheetId="3" r:id="rId1"/>
    <sheet name="Лист1" sheetId="4" r:id="rId2"/>
  </sheets>
  <definedNames>
    <definedName name="_xlnm.Print_Area" localSheetId="0">'При наличии 2-х ком. предлож.'!$A$1:$K$49</definedName>
  </definedNames>
  <calcPr calcId="162913"/>
</workbook>
</file>

<file path=xl/calcChain.xml><?xml version="1.0" encoding="utf-8"?>
<calcChain xmlns="http://schemas.openxmlformats.org/spreadsheetml/2006/main">
  <c r="K10" i="3" l="1"/>
  <c r="H10" i="3"/>
  <c r="G50" i="3"/>
  <c r="F50" i="3"/>
  <c r="H14" i="3" l="1"/>
  <c r="I14" i="3"/>
  <c r="F47" i="3"/>
  <c r="G47" i="3"/>
  <c r="I10" i="3" l="1"/>
  <c r="L13" i="3"/>
  <c r="L12" i="3"/>
  <c r="L11" i="3"/>
  <c r="L10" i="3"/>
  <c r="M10" i="3" l="1"/>
  <c r="K11" i="3" l="1"/>
  <c r="K12" i="3"/>
  <c r="M12" i="3" s="1"/>
  <c r="K13" i="3"/>
  <c r="M13" i="3" s="1"/>
  <c r="K14" i="3"/>
  <c r="M14" i="3" s="1"/>
  <c r="K15" i="3"/>
  <c r="M15" i="3" s="1"/>
  <c r="K16" i="3"/>
  <c r="M16" i="3" s="1"/>
  <c r="K17" i="3"/>
  <c r="M17" i="3" s="1"/>
  <c r="M11" i="3" l="1"/>
  <c r="K18" i="3"/>
  <c r="M18" i="3" s="1"/>
  <c r="K19" i="3"/>
  <c r="M19" i="3" s="1"/>
  <c r="K20" i="3"/>
  <c r="M20" i="3" s="1"/>
  <c r="K21" i="3"/>
  <c r="M21" i="3" s="1"/>
  <c r="K22" i="3"/>
  <c r="M22" i="3" s="1"/>
  <c r="K23" i="3"/>
  <c r="M23" i="3" s="1"/>
  <c r="G49" i="4" l="1"/>
  <c r="F49" i="4"/>
  <c r="E49" i="4"/>
  <c r="J46" i="4"/>
  <c r="G46" i="4"/>
  <c r="H46" i="4" s="1"/>
  <c r="I46" i="4" s="1"/>
  <c r="J45" i="4"/>
  <c r="G45" i="4"/>
  <c r="H45" i="4" s="1"/>
  <c r="I45" i="4" s="1"/>
  <c r="J44" i="4"/>
  <c r="G44" i="4"/>
  <c r="H44" i="4" s="1"/>
  <c r="I44" i="4" s="1"/>
  <c r="J43" i="4"/>
  <c r="G43" i="4"/>
  <c r="H43" i="4" s="1"/>
  <c r="I43" i="4" s="1"/>
  <c r="J42" i="4"/>
  <c r="G42" i="4"/>
  <c r="H42" i="4" s="1"/>
  <c r="I42" i="4" s="1"/>
  <c r="J41" i="4"/>
  <c r="G41" i="4"/>
  <c r="H41" i="4" s="1"/>
  <c r="I41" i="4" s="1"/>
  <c r="J40" i="4"/>
  <c r="G40" i="4"/>
  <c r="H40" i="4" s="1"/>
  <c r="I40" i="4" s="1"/>
  <c r="J39" i="4"/>
  <c r="G39" i="4"/>
  <c r="H39" i="4" s="1"/>
  <c r="I39" i="4" s="1"/>
  <c r="J38" i="4"/>
  <c r="G38" i="4"/>
  <c r="H38" i="4" s="1"/>
  <c r="I38" i="4" s="1"/>
  <c r="J37" i="4"/>
  <c r="G37" i="4"/>
  <c r="H37" i="4" s="1"/>
  <c r="I37" i="4" s="1"/>
  <c r="J36" i="4"/>
  <c r="G36" i="4"/>
  <c r="H36" i="4" s="1"/>
  <c r="I36" i="4" s="1"/>
  <c r="J35" i="4"/>
  <c r="G35" i="4"/>
  <c r="H35" i="4" s="1"/>
  <c r="I35" i="4" s="1"/>
  <c r="J34" i="4"/>
  <c r="G34" i="4"/>
  <c r="H34" i="4" s="1"/>
  <c r="I34" i="4" s="1"/>
  <c r="J33" i="4"/>
  <c r="G33" i="4"/>
  <c r="H33" i="4" s="1"/>
  <c r="I33" i="4" s="1"/>
  <c r="J32" i="4"/>
  <c r="G32" i="4"/>
  <c r="H32" i="4" s="1"/>
  <c r="I32" i="4" s="1"/>
  <c r="J31" i="4"/>
  <c r="G31" i="4"/>
  <c r="H31" i="4" s="1"/>
  <c r="I31" i="4" s="1"/>
  <c r="J30" i="4"/>
  <c r="G30" i="4"/>
  <c r="H30" i="4" s="1"/>
  <c r="I30" i="4" s="1"/>
  <c r="J29" i="4"/>
  <c r="G29" i="4"/>
  <c r="H29" i="4" s="1"/>
  <c r="I29" i="4" s="1"/>
  <c r="J28" i="4"/>
  <c r="G28" i="4"/>
  <c r="H28" i="4" s="1"/>
  <c r="I28" i="4" s="1"/>
  <c r="J27" i="4"/>
  <c r="G27" i="4"/>
  <c r="H27" i="4" s="1"/>
  <c r="I27" i="4" s="1"/>
  <c r="J26" i="4"/>
  <c r="G26" i="4"/>
  <c r="H26" i="4" s="1"/>
  <c r="I26" i="4" s="1"/>
  <c r="J25" i="4"/>
  <c r="G25" i="4"/>
  <c r="H25" i="4" s="1"/>
  <c r="I25" i="4" s="1"/>
  <c r="J24" i="4"/>
  <c r="G24" i="4"/>
  <c r="H24" i="4" s="1"/>
  <c r="I24" i="4" s="1"/>
  <c r="J23" i="4"/>
  <c r="G23" i="4"/>
  <c r="H23" i="4" s="1"/>
  <c r="I23" i="4" s="1"/>
  <c r="J22" i="4"/>
  <c r="G22" i="4"/>
  <c r="H22" i="4" s="1"/>
  <c r="I22" i="4" s="1"/>
  <c r="J21" i="4"/>
  <c r="G21" i="4"/>
  <c r="H21" i="4" s="1"/>
  <c r="I21" i="4" s="1"/>
  <c r="J20" i="4"/>
  <c r="G20" i="4"/>
  <c r="H20" i="4" s="1"/>
  <c r="I20" i="4" s="1"/>
  <c r="J19" i="4"/>
  <c r="G19" i="4"/>
  <c r="H19" i="4" s="1"/>
  <c r="I19" i="4" s="1"/>
  <c r="J18" i="4"/>
  <c r="G18" i="4"/>
  <c r="H18" i="4" s="1"/>
  <c r="I18" i="4" s="1"/>
  <c r="J17" i="4"/>
  <c r="G17" i="4"/>
  <c r="H17" i="4" s="1"/>
  <c r="I17" i="4" s="1"/>
  <c r="J16" i="4"/>
  <c r="G16" i="4"/>
  <c r="H16" i="4" s="1"/>
  <c r="I16" i="4" s="1"/>
  <c r="J15" i="4"/>
  <c r="G15" i="4"/>
  <c r="H15" i="4" s="1"/>
  <c r="I15" i="4" s="1"/>
  <c r="J14" i="4"/>
  <c r="G14" i="4"/>
  <c r="H14" i="4" s="1"/>
  <c r="I14" i="4" s="1"/>
  <c r="J13" i="4"/>
  <c r="G13" i="4"/>
  <c r="H13" i="4" s="1"/>
  <c r="I13" i="4" s="1"/>
  <c r="J12" i="4"/>
  <c r="G12" i="4"/>
  <c r="H12" i="4" s="1"/>
  <c r="I12" i="4" s="1"/>
  <c r="J11" i="4"/>
  <c r="G11" i="4"/>
  <c r="H11" i="4" s="1"/>
  <c r="I11" i="4" s="1"/>
  <c r="J10" i="4"/>
  <c r="J49" i="4" s="1"/>
  <c r="G10" i="4"/>
  <c r="H10" i="4" s="1"/>
  <c r="I10" i="4" s="1"/>
  <c r="H17" i="3"/>
  <c r="H18" i="3"/>
  <c r="I18" i="3" s="1"/>
  <c r="J18" i="3" s="1"/>
  <c r="H19" i="3"/>
  <c r="H20" i="3"/>
  <c r="I20" i="3" s="1"/>
  <c r="J20" i="3" s="1"/>
  <c r="H21" i="3"/>
  <c r="H22" i="3"/>
  <c r="I22" i="3" s="1"/>
  <c r="J22" i="3" s="1"/>
  <c r="H23" i="3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8" i="3"/>
  <c r="I28" i="3" s="1"/>
  <c r="J28" i="3" s="1"/>
  <c r="H29" i="3"/>
  <c r="I29" i="3" s="1"/>
  <c r="J29" i="3" s="1"/>
  <c r="H30" i="3"/>
  <c r="K30" i="3" s="1"/>
  <c r="M30" i="3" s="1"/>
  <c r="H31" i="3"/>
  <c r="I31" i="3" s="1"/>
  <c r="J31" i="3" s="1"/>
  <c r="H32" i="3"/>
  <c r="K32" i="3" s="1"/>
  <c r="M32" i="3" s="1"/>
  <c r="H33" i="3"/>
  <c r="I33" i="3" s="1"/>
  <c r="J33" i="3" s="1"/>
  <c r="H34" i="3"/>
  <c r="K34" i="3" s="1"/>
  <c r="M34" i="3" s="1"/>
  <c r="H35" i="3"/>
  <c r="K35" i="3" s="1"/>
  <c r="M35" i="3" s="1"/>
  <c r="H36" i="3"/>
  <c r="I36" i="3" s="1"/>
  <c r="J36" i="3" s="1"/>
  <c r="H37" i="3"/>
  <c r="K37" i="3" s="1"/>
  <c r="M37" i="3" s="1"/>
  <c r="H38" i="3"/>
  <c r="I38" i="3" s="1"/>
  <c r="J38" i="3" s="1"/>
  <c r="H39" i="3"/>
  <c r="K39" i="3" s="1"/>
  <c r="M39" i="3" s="1"/>
  <c r="H40" i="3"/>
  <c r="I40" i="3" s="1"/>
  <c r="J40" i="3" s="1"/>
  <c r="H41" i="3"/>
  <c r="K41" i="3" s="1"/>
  <c r="M41" i="3" s="1"/>
  <c r="H42" i="3"/>
  <c r="I42" i="3" s="1"/>
  <c r="J42" i="3" s="1"/>
  <c r="K42" i="3"/>
  <c r="M42" i="3" s="1"/>
  <c r="H43" i="3"/>
  <c r="K43" i="3" s="1"/>
  <c r="M43" i="3" s="1"/>
  <c r="H44" i="3"/>
  <c r="I44" i="3" s="1"/>
  <c r="J44" i="3" s="1"/>
  <c r="H45" i="3"/>
  <c r="K45" i="3" s="1"/>
  <c r="M45" i="3" s="1"/>
  <c r="H46" i="3"/>
  <c r="I46" i="3" s="1"/>
  <c r="J46" i="3" s="1"/>
  <c r="H16" i="3"/>
  <c r="I16" i="3" s="1"/>
  <c r="J16" i="3" s="1"/>
  <c r="H15" i="3"/>
  <c r="I13" i="3"/>
  <c r="I12" i="3"/>
  <c r="I11" i="3"/>
  <c r="J10" i="3"/>
  <c r="J47" i="3" s="1"/>
  <c r="H47" i="3" l="1"/>
  <c r="K26" i="3"/>
  <c r="M26" i="3" s="1"/>
  <c r="K46" i="3"/>
  <c r="M46" i="3" s="1"/>
  <c r="K29" i="3"/>
  <c r="M29" i="3" s="1"/>
  <c r="J12" i="3"/>
  <c r="K44" i="3"/>
  <c r="M44" i="3" s="1"/>
  <c r="K36" i="3"/>
  <c r="M36" i="3" s="1"/>
  <c r="K33" i="3"/>
  <c r="M33" i="3" s="1"/>
  <c r="K24" i="3"/>
  <c r="K40" i="3"/>
  <c r="M40" i="3" s="1"/>
  <c r="J11" i="3"/>
  <c r="K31" i="3"/>
  <c r="M31" i="3" s="1"/>
  <c r="I19" i="3"/>
  <c r="J19" i="3" s="1"/>
  <c r="I23" i="3"/>
  <c r="J23" i="3" s="1"/>
  <c r="J14" i="3"/>
  <c r="I17" i="3"/>
  <c r="J17" i="3" s="1"/>
  <c r="I21" i="3"/>
  <c r="J21" i="3" s="1"/>
  <c r="K28" i="3"/>
  <c r="M28" i="3" s="1"/>
  <c r="K38" i="3"/>
  <c r="M38" i="3" s="1"/>
  <c r="K27" i="3"/>
  <c r="M27" i="3" s="1"/>
  <c r="K25" i="3"/>
  <c r="M25" i="3" s="1"/>
  <c r="H49" i="4"/>
  <c r="I49" i="4" s="1"/>
  <c r="I30" i="3"/>
  <c r="J30" i="3" s="1"/>
  <c r="I41" i="3"/>
  <c r="J41" i="3" s="1"/>
  <c r="I32" i="3"/>
  <c r="J32" i="3" s="1"/>
  <c r="I43" i="3"/>
  <c r="J43" i="3" s="1"/>
  <c r="I34" i="3"/>
  <c r="J34" i="3" s="1"/>
  <c r="I45" i="3"/>
  <c r="J45" i="3" s="1"/>
  <c r="I35" i="3"/>
  <c r="J35" i="3" s="1"/>
  <c r="I37" i="3"/>
  <c r="J37" i="3" s="1"/>
  <c r="I39" i="3"/>
  <c r="J39" i="3" s="1"/>
  <c r="J13" i="3"/>
  <c r="I15" i="3"/>
  <c r="J15" i="3" s="1"/>
  <c r="M24" i="3" l="1"/>
  <c r="K47" i="3"/>
  <c r="I47" i="3"/>
</calcChain>
</file>

<file path=xl/sharedStrings.xml><?xml version="1.0" encoding="utf-8"?>
<sst xmlns="http://schemas.openxmlformats.org/spreadsheetml/2006/main" count="132" uniqueCount="88">
  <si>
    <t>Среднее квадратичное отклонение</t>
  </si>
  <si>
    <t>Количество источников ценовой информации</t>
  </si>
  <si>
    <t>Однородность совокупности значений выявленных цен, используемых в расчете НМЦК</t>
  </si>
  <si>
    <t>ОБЩАЯ НМЦК, руб.</t>
  </si>
  <si>
    <t>Цены поставщиков (исполнителей, подрядчиков) за единицу товара (работы, услуги), рублей</t>
  </si>
  <si>
    <t>№ позиции</t>
  </si>
  <si>
    <t xml:space="preserve">Обоснование начальной (максимальной) цены  контракта </t>
  </si>
  <si>
    <r>
      <t>Средняя арифметическая цена за единицу     &lt;</t>
    </r>
    <r>
      <rPr>
        <b/>
        <i/>
        <sz val="10"/>
        <color indexed="8"/>
        <rFont val="Times New Roman"/>
        <family val="1"/>
        <charset val="204"/>
      </rPr>
      <t>ц</t>
    </r>
    <r>
      <rPr>
        <b/>
        <sz val="10"/>
        <color indexed="8"/>
        <rFont val="Times New Roman"/>
        <family val="1"/>
        <charset val="204"/>
      </rPr>
      <t xml:space="preserve">&gt; </t>
    </r>
  </si>
  <si>
    <t xml:space="preserve"> Количество (объем) закупаемого товара (работы, услуги), штук </t>
  </si>
  <si>
    <r>
      <t xml:space="preserve">Используемый метод определения начальной (максимальной) цены контракта: </t>
    </r>
    <r>
      <rPr>
        <u/>
        <sz val="12"/>
        <rFont val="Times New Roman"/>
        <family val="1"/>
        <charset val="204"/>
      </rPr>
      <t>Метод сопоставимых рыночных цен (анализ рынка)</t>
    </r>
    <r>
      <rPr>
        <sz val="12"/>
        <rFont val="Times New Roman"/>
        <family val="1"/>
        <charset val="204"/>
      </rPr>
      <t xml:space="preserve">
</t>
    </r>
  </si>
  <si>
    <t>Наименование товаров</t>
  </si>
  <si>
    <r>
      <t xml:space="preserve">Расчет НМЦК по формуле:                             v - количество (объем) закупаемого товара (работы, услуги);
</t>
    </r>
    <r>
      <rPr>
        <b/>
        <i/>
        <sz val="10"/>
        <color indexed="8"/>
        <rFont val="Times New Roman"/>
        <family val="1"/>
        <charset val="204"/>
      </rPr>
      <t>n</t>
    </r>
    <r>
      <rPr>
        <b/>
        <sz val="10"/>
        <color indexed="8"/>
        <rFont val="Times New Roman"/>
        <family val="1"/>
        <charset val="204"/>
      </rPr>
      <t xml:space="preserve"> - количество значений, используемых в расчете;
</t>
    </r>
    <r>
      <rPr>
        <b/>
        <i/>
        <sz val="10"/>
        <color indexed="8"/>
        <rFont val="Times New Roman"/>
        <family val="1"/>
        <charset val="204"/>
      </rPr>
      <t>i</t>
    </r>
    <r>
      <rPr>
        <b/>
        <sz val="10"/>
        <color indexed="8"/>
        <rFont val="Times New Roman"/>
        <family val="1"/>
        <charset val="204"/>
      </rPr>
      <t xml:space="preserve"> - номер источника ценовой информации;
     - цена единицы товара (работы, услуги)</t>
    </r>
  </si>
  <si>
    <r>
      <t>Коэффициент вариации цен V (%)</t>
    </r>
    <r>
      <rPr>
        <b/>
        <i/>
        <sz val="10"/>
        <color indexed="8"/>
        <rFont val="Times New Roman"/>
        <family val="1"/>
        <charset val="204"/>
      </rPr>
      <t xml:space="preserve"> (не должен превышать 33%)</t>
    </r>
  </si>
  <si>
    <t xml:space="preserve">Источник цены №1 </t>
  </si>
  <si>
    <t>Источник цены № 2</t>
  </si>
  <si>
    <r>
      <t>Обоснование выбранного метода обоснования начальной (максимальной) цены контракта:</t>
    </r>
    <r>
      <rPr>
        <u/>
        <sz val="12"/>
        <rFont val="Times New Roman"/>
        <family val="1"/>
        <charset val="204"/>
      </rPr>
      <t xml:space="preserve"> </t>
    </r>
  </si>
  <si>
    <t>НМЦК, определяемая методом сопоставимых рыночных цен                                                                                                                                                                                                                           (анализ рынка)</t>
  </si>
  <si>
    <t>"___" ________</t>
  </si>
  <si>
    <t>формула</t>
  </si>
  <si>
    <t xml:space="preserve"> 2024 г.</t>
  </si>
  <si>
    <t>Поставка хозяйственных материалов</t>
  </si>
  <si>
    <r>
      <t xml:space="preserve">Дата подготовки обоснования начальной (максимальной) цены контракта: </t>
    </r>
    <r>
      <rPr>
        <sz val="12"/>
        <color indexed="10"/>
        <rFont val="Times New Roman"/>
        <family val="1"/>
        <charset val="204"/>
      </rPr>
      <t xml:space="preserve">  </t>
    </r>
    <r>
      <rPr>
        <sz val="12"/>
        <color indexed="10"/>
        <rFont val="Times New Roman"/>
        <family val="1"/>
        <charset val="204"/>
      </rPr>
      <t>.2024 года</t>
    </r>
  </si>
  <si>
    <t>Мыло DALAN Family вес.цветы 100</t>
  </si>
  <si>
    <t>Мыло хозяйственное СИЛА 72% 180г. в п/эт</t>
  </si>
  <si>
    <t>Запаска жидкое мыло GD ATTIS antibac1</t>
  </si>
  <si>
    <t>Бумага туалетная ECOLO 2сл.4шт</t>
  </si>
  <si>
    <t>Полотенце ECOLO 2сл.1/2,  шт..</t>
  </si>
  <si>
    <t>Салфетки МАЛИБУ белые 75 шт.</t>
  </si>
  <si>
    <t>Освежитель воздуха SKY wind мор.приб. 300 мл.</t>
  </si>
  <si>
    <t>Чистящее средство ХОЗЯЮШКА морс.свежесть ,450 г.</t>
  </si>
  <si>
    <t>Чистящее средство САМА, лимон,500г.</t>
  </si>
  <si>
    <t>Моющее средство для окон АВС,750г.</t>
  </si>
  <si>
    <t>Гель для посуды САМА СантриWC ал.свеж.,1л.</t>
  </si>
  <si>
    <t>Моющее средство для посуды FAIRY,лимон,450мл.</t>
  </si>
  <si>
    <t>Салфетки YORK AZUR микрофибра,2шт.2620</t>
  </si>
  <si>
    <t>Губка для посуды Пеноэф.5+2шт.1127CD</t>
  </si>
  <si>
    <t>Перчатки YORK резиновые L9201</t>
  </si>
  <si>
    <t>Тряпка для пола ASUR 50*60сер.2219</t>
  </si>
  <si>
    <t>Порошок стиральный ЧАЙКА св.ветер,400г.</t>
  </si>
  <si>
    <t>Пакеты для мусора БОНУС mix35/100шт.</t>
  </si>
  <si>
    <t>Салфетки Универсал 4+1 шт(1387 CD; 2520 NV)</t>
  </si>
  <si>
    <t>Бумага туалетная ОБУХОВ 1/65м(серая)</t>
  </si>
  <si>
    <t>Бумага туалетная ОБУХОВ 1/65м (розовая)</t>
  </si>
  <si>
    <t>Мыло хозяйственное DURU PURE&amp;NAT/C14*150</t>
  </si>
  <si>
    <t>Средство для удаления накипи TEX , 500 г</t>
  </si>
  <si>
    <t>Порошок стиральный SARMAАктив,горн.свеж.,800 г</t>
  </si>
  <si>
    <t>Гель для стирки цветной,FRESH Universal 4л.</t>
  </si>
  <si>
    <t xml:space="preserve">Гель для стирки ,FRESH Black 4л. </t>
  </si>
  <si>
    <t>Батарейки AXENT AAALR03.1.5V</t>
  </si>
  <si>
    <t>Батарейки AXENT AAALR 6 1.5V</t>
  </si>
  <si>
    <t>Лак для волос ПРЕЛЕСТЬ СФ 200 мл.</t>
  </si>
  <si>
    <t>Гель для волос ПРЕЛЕСТЬ БИО мор.мин. 250 г.</t>
  </si>
  <si>
    <t>Мусс для укладки ПРЕЛЕСТЬ Pr. Эф.пам. 160 мл.</t>
  </si>
  <si>
    <t>Антистатик Лира нейтр.запах,150мл</t>
  </si>
  <si>
    <t>Мицелярная вода ВИТЭКС,алоэ,400мл</t>
  </si>
  <si>
    <t>Салфетки МАЛИБУ белые,140 шт.</t>
  </si>
  <si>
    <t>Диски ватные LADY 150+25 шт</t>
  </si>
  <si>
    <t>Набот невидимок 4 см., 144 шт.69972</t>
  </si>
  <si>
    <t>Порошок стиральный, авт.2,5 кг,  ABC Lavander</t>
  </si>
  <si>
    <t>услуг) на основаниии Приказа министерства экономического развития ПМР от 18 июля 2023 года № 723.</t>
  </si>
  <si>
    <t>Кейс для трубы Protec PB-301 Case for Trumpet</t>
  </si>
  <si>
    <t>Цены поставщиков (исполнителей, подрядчиков) за единицу товара (работы, услуги), руб</t>
  </si>
  <si>
    <t>Количество источников ценовой информации, шт</t>
  </si>
  <si>
    <r>
      <t>Средняя арифметическая цена за единицу     &lt;</t>
    </r>
    <r>
      <rPr>
        <b/>
        <i/>
        <sz val="10"/>
        <rFont val="Times New Roman"/>
        <family val="1"/>
        <charset val="204"/>
      </rPr>
      <t>ц</t>
    </r>
    <r>
      <rPr>
        <b/>
        <sz val="10"/>
        <rFont val="Times New Roman"/>
        <family val="1"/>
        <charset val="204"/>
      </rPr>
      <t xml:space="preserve">&gt; </t>
    </r>
  </si>
  <si>
    <r>
      <t>Коэффициент вариации цен V (%)</t>
    </r>
    <r>
      <rPr>
        <b/>
        <i/>
        <sz val="10"/>
        <rFont val="Times New Roman"/>
        <family val="1"/>
        <charset val="204"/>
      </rPr>
      <t xml:space="preserve"> (не должен превышать 33%)</t>
    </r>
  </si>
  <si>
    <r>
      <t xml:space="preserve">Расчет НМЦК по формуле:                             v - количество (объем) закупаемого товара (работы, услуги);
</t>
    </r>
    <r>
      <rPr>
        <b/>
        <i/>
        <sz val="10"/>
        <rFont val="Times New Roman"/>
        <family val="1"/>
        <charset val="204"/>
      </rPr>
      <t>n</t>
    </r>
    <r>
      <rPr>
        <b/>
        <sz val="10"/>
        <rFont val="Times New Roman"/>
        <family val="1"/>
        <charset val="204"/>
      </rPr>
      <t xml:space="preserve"> - количество значений, используемых в расчете;
</t>
    </r>
    <r>
      <rPr>
        <b/>
        <i/>
        <sz val="10"/>
        <rFont val="Times New Roman"/>
        <family val="1"/>
        <charset val="204"/>
      </rPr>
      <t>i</t>
    </r>
    <r>
      <rPr>
        <b/>
        <sz val="10"/>
        <rFont val="Times New Roman"/>
        <family val="1"/>
        <charset val="204"/>
      </rPr>
      <t xml:space="preserve"> - номер источника ценовой информации;
     - цена единицы товара (работы, услуги)</t>
    </r>
  </si>
  <si>
    <t>Приложение №2</t>
  </si>
  <si>
    <t xml:space="preserve">Прут гладкий №16 дл.12,0 м (с нарезкой по 6м ) (БО-01-891 от 08.11.23)  </t>
  </si>
  <si>
    <t>Уголок35х35х3 дл.6м (БО-02-165 от 24.01.24)</t>
  </si>
  <si>
    <t>Полоса30х3,0 дл.6м СП (СП-03-110124</t>
  </si>
  <si>
    <t>Электроды сварочные MAXweld AHO-36 д. 3мм 2,5 кг (БО-01-591 от 12.04.24)</t>
  </si>
  <si>
    <t>Ед. изм</t>
  </si>
  <si>
    <t xml:space="preserve"> шт</t>
  </si>
  <si>
    <t xml:space="preserve"> </t>
  </si>
  <si>
    <t>"___" _____________2024 г.</t>
  </si>
  <si>
    <t xml:space="preserve">Замок висячий(навесной) малогабаритный «Мотор Сич ВС1 –ДМ ОСТ 21-44-80»; М65 </t>
  </si>
  <si>
    <t>Сердцевина Imperial ZN 60 mm 30 х 30 PB; М60 30/30 5пл</t>
  </si>
  <si>
    <t xml:space="preserve">Шпингалет 85 мм </t>
  </si>
  <si>
    <t>№ пп</t>
  </si>
  <si>
    <t>шт</t>
  </si>
  <si>
    <r>
      <t>Обоснование выбранного метода обоснования начальной (максимальной) цены контракта:</t>
    </r>
    <r>
      <rPr>
        <u/>
        <sz val="12"/>
        <rFont val="Times New Roman"/>
        <family val="1"/>
        <charset val="204"/>
      </rPr>
      <t xml:space="preserve"> Наличие информации о рыночстоимости идентичных товаров (работ, </t>
    </r>
  </si>
  <si>
    <t xml:space="preserve">   ооо Хайтек</t>
  </si>
  <si>
    <t>ЗАО ТирАЭТ</t>
  </si>
  <si>
    <r>
      <t xml:space="preserve">Дата подготовки обоснования начальной (максимальной) цены контракта:   </t>
    </r>
    <r>
      <rPr>
        <sz val="12"/>
        <color rgb="FFFF0000"/>
        <rFont val="Times New Roman"/>
        <family val="1"/>
        <charset val="204"/>
      </rPr>
      <t>19 ноября 2024 года</t>
    </r>
  </si>
  <si>
    <t>Источник цены №2</t>
  </si>
  <si>
    <t>Принтер лазерный МФУ CANON i-SENSYS MF264DW (5938C017)+кабельCablexpert AM/BM 1.8м (CCP-USB2-AMBM-6)  или   MF264dw II (593С017АА)A4, Lan/USB /Wi-Fi, 28стр/мин, duplex, ЖК-панель, к-ж 051, BLK или аналог</t>
  </si>
  <si>
    <t xml:space="preserve"> Количество (объем) закупаемого товара (работы, услуги)</t>
  </si>
  <si>
    <t>Поставка: Принтер лазерный МФУ для нужд ГУ «Государственный культурный центр «Дворец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</si>
</sst>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0" x14ac:knownFonts="1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u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77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3" fillId="0" borderId="2" xfId="1" applyFont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11" fillId="0" borderId="4" xfId="0" applyFont="1" applyBorder="1" applyAlignment="1">
      <alignment horizontal="center" vertical="center" wrapText="1"/>
    </xf>
    <xf numFmtId="0" fontId="13" fillId="0" borderId="1" xfId="0" applyFont="1" applyBorder="1"/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0" fontId="16" fillId="0" borderId="0" xfId="0" applyFont="1"/>
    <xf numFmtId="4" fontId="12" fillId="0" borderId="5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/>
    <xf numFmtId="0" fontId="21" fillId="0" borderId="1" xfId="0" applyFont="1" applyBorder="1" applyAlignment="1">
      <alignment horizontal="center" vertical="top" wrapText="1"/>
    </xf>
    <xf numFmtId="0" fontId="23" fillId="0" borderId="1" xfId="1" applyFont="1" applyBorder="1" applyAlignment="1">
      <alignment horizontal="center" vertical="center" textRotation="90" wrapText="1"/>
    </xf>
    <xf numFmtId="0" fontId="21" fillId="0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1" xfId="0" applyFont="1" applyBorder="1"/>
    <xf numFmtId="4" fontId="8" fillId="0" borderId="1" xfId="0" applyNumberFormat="1" applyFont="1" applyBorder="1" applyAlignment="1">
      <alignment horizontal="center" vertical="center" wrapText="1"/>
    </xf>
    <xf numFmtId="0" fontId="26" fillId="0" borderId="0" xfId="0" applyFont="1" applyFill="1" applyBorder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right" wrapText="1"/>
    </xf>
    <xf numFmtId="0" fontId="27" fillId="0" borderId="1" xfId="0" applyFont="1" applyBorder="1" applyAlignment="1">
      <alignment vertical="center" wrapText="1"/>
    </xf>
    <xf numFmtId="0" fontId="27" fillId="0" borderId="5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4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3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8" fillId="0" borderId="0" xfId="1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7" fillId="0" borderId="0" xfId="1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83342</xdr:colOff>
      <xdr:row>7</xdr:row>
      <xdr:rowOff>902494</xdr:rowOff>
    </xdr:from>
    <xdr:to>
      <xdr:col>9</xdr:col>
      <xdr:colOff>1071561</xdr:colOff>
      <xdr:row>7</xdr:row>
      <xdr:rowOff>1378744</xdr:rowOff>
    </xdr:to>
    <xdr:pic>
      <xdr:nvPicPr>
        <xdr:cNvPr id="565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2905" y="2974182"/>
          <a:ext cx="988219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47625</xdr:colOff>
      <xdr:row>7</xdr:row>
      <xdr:rowOff>933450</xdr:rowOff>
    </xdr:from>
    <xdr:to>
      <xdr:col>8</xdr:col>
      <xdr:colOff>914400</xdr:colOff>
      <xdr:row>7</xdr:row>
      <xdr:rowOff>1371600</xdr:rowOff>
    </xdr:to>
    <xdr:pic>
      <xdr:nvPicPr>
        <xdr:cNvPr id="5655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2762250"/>
          <a:ext cx="866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195263</xdr:colOff>
      <xdr:row>7</xdr:row>
      <xdr:rowOff>1724025</xdr:rowOff>
    </xdr:from>
    <xdr:to>
      <xdr:col>10</xdr:col>
      <xdr:colOff>1385888</xdr:colOff>
      <xdr:row>9</xdr:row>
      <xdr:rowOff>47625</xdr:rowOff>
    </xdr:to>
    <xdr:pic>
      <xdr:nvPicPr>
        <xdr:cNvPr id="5655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5044" y="3795713"/>
          <a:ext cx="1190625" cy="264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238125</xdr:colOff>
      <xdr:row>7</xdr:row>
      <xdr:rowOff>1247775</xdr:rowOff>
    </xdr:from>
    <xdr:to>
      <xdr:col>10</xdr:col>
      <xdr:colOff>400050</xdr:colOff>
      <xdr:row>7</xdr:row>
      <xdr:rowOff>1485900</xdr:rowOff>
    </xdr:to>
    <xdr:pic>
      <xdr:nvPicPr>
        <xdr:cNvPr id="5656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3076575"/>
          <a:ext cx="1619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7</xdr:row>
      <xdr:rowOff>819150</xdr:rowOff>
    </xdr:from>
    <xdr:to>
      <xdr:col>8</xdr:col>
      <xdr:colOff>1257300</xdr:colOff>
      <xdr:row>7</xdr:row>
      <xdr:rowOff>1295400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2647950"/>
          <a:ext cx="11811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47625</xdr:colOff>
      <xdr:row>7</xdr:row>
      <xdr:rowOff>933450</xdr:rowOff>
    </xdr:from>
    <xdr:to>
      <xdr:col>7</xdr:col>
      <xdr:colOff>914400</xdr:colOff>
      <xdr:row>7</xdr:row>
      <xdr:rowOff>1371600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2762250"/>
          <a:ext cx="866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219075</xdr:colOff>
      <xdr:row>7</xdr:row>
      <xdr:rowOff>1676400</xdr:rowOff>
    </xdr:from>
    <xdr:to>
      <xdr:col>9</xdr:col>
      <xdr:colOff>1409700</xdr:colOff>
      <xdr:row>7</xdr:row>
      <xdr:rowOff>1962150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9725" y="3505200"/>
          <a:ext cx="11906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238125</xdr:colOff>
      <xdr:row>7</xdr:row>
      <xdr:rowOff>1247775</xdr:rowOff>
    </xdr:from>
    <xdr:to>
      <xdr:col>9</xdr:col>
      <xdr:colOff>400050</xdr:colOff>
      <xdr:row>7</xdr:row>
      <xdr:rowOff>1485900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8775" y="3076575"/>
          <a:ext cx="1619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4" zoomScale="80" zoomScaleNormal="100" zoomScaleSheetLayoutView="80" workbookViewId="0">
      <selection activeCell="E50" sqref="E50"/>
    </sheetView>
  </sheetViews>
  <sheetFormatPr defaultRowHeight="15" x14ac:dyDescent="0.25"/>
  <cols>
    <col min="1" max="1" width="3.42578125" style="26" customWidth="1"/>
    <col min="2" max="2" width="50.7109375" style="26" customWidth="1"/>
    <col min="3" max="3" width="6" style="26" customWidth="1"/>
    <col min="4" max="4" width="9.42578125" style="26" customWidth="1"/>
    <col min="5" max="5" width="8.85546875" style="26" customWidth="1"/>
    <col min="6" max="9" width="11.140625" style="26" customWidth="1"/>
    <col min="10" max="10" width="15.28515625" style="26" customWidth="1"/>
    <col min="11" max="11" width="28.7109375" style="26" customWidth="1"/>
    <col min="12" max="12" width="14" style="26" customWidth="1"/>
    <col min="13" max="13" width="11.28515625" style="26" customWidth="1"/>
    <col min="14" max="16384" width="9.140625" style="26"/>
  </cols>
  <sheetData>
    <row r="1" spans="1:13" ht="15.75" customHeight="1" x14ac:dyDescent="0.25">
      <c r="A1" s="59" t="s">
        <v>6</v>
      </c>
      <c r="B1" s="59"/>
      <c r="C1" s="59"/>
      <c r="D1" s="59"/>
      <c r="E1" s="59"/>
      <c r="F1" s="59"/>
      <c r="G1" s="59"/>
      <c r="H1" s="59"/>
      <c r="I1" s="59"/>
      <c r="J1" s="36"/>
      <c r="K1" s="37" t="s">
        <v>66</v>
      </c>
    </row>
    <row r="2" spans="1:13" ht="15.75" x14ac:dyDescent="0.25">
      <c r="A2" s="55" t="s">
        <v>87</v>
      </c>
      <c r="B2" s="55"/>
      <c r="C2" s="55"/>
      <c r="D2" s="55"/>
      <c r="E2" s="55"/>
      <c r="F2" s="55"/>
      <c r="G2" s="55"/>
      <c r="H2" s="55"/>
      <c r="I2" s="55"/>
      <c r="J2" s="55"/>
      <c r="K2" s="3"/>
    </row>
    <row r="3" spans="1:13" ht="15.75" x14ac:dyDescent="0.25">
      <c r="A3" s="56" t="s">
        <v>83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3" ht="15.75" x14ac:dyDescent="0.25">
      <c r="A4" s="57" t="s">
        <v>9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3" ht="14.25" customHeight="1" x14ac:dyDescent="0.25">
      <c r="A5" s="58" t="s">
        <v>80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3" ht="15.75" x14ac:dyDescent="0.25">
      <c r="A6" s="64" t="s">
        <v>59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3" ht="69" customHeight="1" x14ac:dyDescent="0.25">
      <c r="A7" s="65" t="s">
        <v>78</v>
      </c>
      <c r="B7" s="67" t="s">
        <v>10</v>
      </c>
      <c r="C7" s="68" t="s">
        <v>71</v>
      </c>
      <c r="D7" s="67" t="s">
        <v>86</v>
      </c>
      <c r="E7" s="68" t="s">
        <v>62</v>
      </c>
      <c r="F7" s="62" t="s">
        <v>61</v>
      </c>
      <c r="G7" s="62"/>
      <c r="H7" s="63" t="s">
        <v>2</v>
      </c>
      <c r="I7" s="63"/>
      <c r="J7" s="63"/>
      <c r="K7" s="27" t="s">
        <v>16</v>
      </c>
    </row>
    <row r="8" spans="1:13" ht="153" customHeight="1" x14ac:dyDescent="0.25">
      <c r="A8" s="66"/>
      <c r="B8" s="67"/>
      <c r="C8" s="69"/>
      <c r="D8" s="67"/>
      <c r="E8" s="69"/>
      <c r="F8" s="28" t="s">
        <v>13</v>
      </c>
      <c r="G8" s="28" t="s">
        <v>84</v>
      </c>
      <c r="H8" s="27" t="s">
        <v>63</v>
      </c>
      <c r="I8" s="27" t="s">
        <v>0</v>
      </c>
      <c r="J8" s="29" t="s">
        <v>64</v>
      </c>
      <c r="K8" s="27" t="s">
        <v>65</v>
      </c>
    </row>
    <row r="9" spans="1:13" ht="21.75" hidden="1" customHeight="1" x14ac:dyDescent="0.25">
      <c r="A9" s="30"/>
      <c r="B9" s="31"/>
      <c r="C9" s="31"/>
      <c r="D9" s="31"/>
      <c r="E9" s="31"/>
      <c r="F9" s="54" t="s">
        <v>82</v>
      </c>
      <c r="G9" s="54" t="s">
        <v>81</v>
      </c>
      <c r="H9" s="27" t="s">
        <v>18</v>
      </c>
      <c r="I9" s="27" t="s">
        <v>18</v>
      </c>
      <c r="J9" s="29" t="s">
        <v>18</v>
      </c>
      <c r="K9" s="27" t="s">
        <v>18</v>
      </c>
    </row>
    <row r="10" spans="1:13" ht="126.75" customHeight="1" x14ac:dyDescent="0.25">
      <c r="A10" s="32">
        <v>1</v>
      </c>
      <c r="B10" s="38" t="s">
        <v>85</v>
      </c>
      <c r="C10" s="39" t="s">
        <v>79</v>
      </c>
      <c r="D10" s="39">
        <v>1</v>
      </c>
      <c r="E10" s="40">
        <v>2</v>
      </c>
      <c r="F10" s="41">
        <v>6599</v>
      </c>
      <c r="G10" s="41">
        <v>6225</v>
      </c>
      <c r="H10" s="41">
        <f>ROUNDDOWN(SUM(F10:G10)/2,2)</f>
        <v>6412</v>
      </c>
      <c r="I10" s="42">
        <f t="shared" ref="I10:I46" si="0">SQRT(((POWER(F10-H10,2)+POWER(G10-H10,2))/(E10-1)))</f>
        <v>264.45793616376875</v>
      </c>
      <c r="J10" s="43">
        <f>I10/H10*100</f>
        <v>4.1244219613812971</v>
      </c>
      <c r="K10" s="41">
        <f>D10*G10</f>
        <v>6225</v>
      </c>
      <c r="L10" s="26">
        <f>D10*F10</f>
        <v>6599</v>
      </c>
      <c r="M10" s="26">
        <f>K10/2+L10/2</f>
        <v>6412</v>
      </c>
    </row>
    <row r="11" spans="1:13" ht="39.75" hidden="1" customHeight="1" x14ac:dyDescent="0.25">
      <c r="A11" s="32">
        <v>2</v>
      </c>
      <c r="B11" s="38" t="s">
        <v>75</v>
      </c>
      <c r="C11" s="39" t="s">
        <v>72</v>
      </c>
      <c r="D11" s="39"/>
      <c r="E11" s="40">
        <v>2</v>
      </c>
      <c r="F11" s="41"/>
      <c r="G11" s="41"/>
      <c r="H11" s="41"/>
      <c r="I11" s="42">
        <f t="shared" si="0"/>
        <v>0</v>
      </c>
      <c r="J11" s="43" t="e">
        <f t="shared" ref="J11:J46" si="1">I11/H11*100</f>
        <v>#DIV/0!</v>
      </c>
      <c r="K11" s="41">
        <f t="shared" ref="K11:K17" si="2">F11*D11</f>
        <v>0</v>
      </c>
      <c r="L11" s="26" t="e">
        <f>D11*#REF!</f>
        <v>#REF!</v>
      </c>
      <c r="M11" s="26" t="e">
        <f t="shared" ref="M11:M46" si="3">K11/2+L11/2</f>
        <v>#REF!</v>
      </c>
    </row>
    <row r="12" spans="1:13" ht="35.25" hidden="1" customHeight="1" x14ac:dyDescent="0.25">
      <c r="A12" s="32">
        <v>3</v>
      </c>
      <c r="B12" s="44" t="s">
        <v>76</v>
      </c>
      <c r="C12" s="39" t="s">
        <v>72</v>
      </c>
      <c r="D12" s="39"/>
      <c r="E12" s="40">
        <v>2</v>
      </c>
      <c r="F12" s="41"/>
      <c r="G12" s="41"/>
      <c r="H12" s="41"/>
      <c r="I12" s="42">
        <f t="shared" si="0"/>
        <v>0</v>
      </c>
      <c r="J12" s="43" t="e">
        <f t="shared" si="1"/>
        <v>#DIV/0!</v>
      </c>
      <c r="K12" s="41">
        <f t="shared" si="2"/>
        <v>0</v>
      </c>
      <c r="L12" s="26" t="e">
        <f>D12*#REF!</f>
        <v>#REF!</v>
      </c>
      <c r="M12" s="26" t="e">
        <f t="shared" si="3"/>
        <v>#REF!</v>
      </c>
    </row>
    <row r="13" spans="1:13" ht="24.95" hidden="1" customHeight="1" x14ac:dyDescent="0.25">
      <c r="A13" s="32">
        <v>4</v>
      </c>
      <c r="B13" s="44" t="s">
        <v>77</v>
      </c>
      <c r="C13" s="39" t="s">
        <v>72</v>
      </c>
      <c r="D13" s="39"/>
      <c r="E13" s="40">
        <v>2</v>
      </c>
      <c r="F13" s="41"/>
      <c r="G13" s="41"/>
      <c r="H13" s="41"/>
      <c r="I13" s="42">
        <f t="shared" si="0"/>
        <v>0</v>
      </c>
      <c r="J13" s="43" t="e">
        <f t="shared" si="1"/>
        <v>#DIV/0!</v>
      </c>
      <c r="K13" s="41">
        <f t="shared" si="2"/>
        <v>0</v>
      </c>
      <c r="L13" s="26">
        <f>D13*G13</f>
        <v>0</v>
      </c>
      <c r="M13" s="26">
        <f t="shared" si="3"/>
        <v>0</v>
      </c>
    </row>
    <row r="14" spans="1:13" ht="24.95" hidden="1" customHeight="1" x14ac:dyDescent="0.25">
      <c r="A14" s="32">
        <v>5</v>
      </c>
      <c r="B14" s="38" t="s">
        <v>67</v>
      </c>
      <c r="C14" s="39" t="s">
        <v>72</v>
      </c>
      <c r="D14" s="39"/>
      <c r="E14" s="40"/>
      <c r="F14" s="41"/>
      <c r="G14" s="41"/>
      <c r="H14" s="41">
        <f t="shared" ref="H14:H46" si="4">ROUNDDOWN(SUM(F14:G14)/2,2)</f>
        <v>0</v>
      </c>
      <c r="I14" s="42">
        <f t="shared" si="0"/>
        <v>0</v>
      </c>
      <c r="J14" s="43" t="e">
        <f t="shared" si="1"/>
        <v>#DIV/0!</v>
      </c>
      <c r="K14" s="41">
        <f t="shared" si="2"/>
        <v>0</v>
      </c>
      <c r="M14" s="26">
        <f t="shared" si="3"/>
        <v>0</v>
      </c>
    </row>
    <row r="15" spans="1:13" ht="15" hidden="1" customHeight="1" x14ac:dyDescent="0.25">
      <c r="A15" s="32">
        <v>6</v>
      </c>
      <c r="B15" s="38" t="s">
        <v>68</v>
      </c>
      <c r="C15" s="39" t="s">
        <v>72</v>
      </c>
      <c r="D15" s="39"/>
      <c r="E15" s="40"/>
      <c r="F15" s="41"/>
      <c r="G15" s="41"/>
      <c r="H15" s="41">
        <f t="shared" si="4"/>
        <v>0</v>
      </c>
      <c r="I15" s="42">
        <f t="shared" si="0"/>
        <v>0</v>
      </c>
      <c r="J15" s="43" t="e">
        <f t="shared" si="1"/>
        <v>#DIV/0!</v>
      </c>
      <c r="K15" s="41">
        <f t="shared" si="2"/>
        <v>0</v>
      </c>
      <c r="M15" s="26">
        <f t="shared" si="3"/>
        <v>0</v>
      </c>
    </row>
    <row r="16" spans="1:13" ht="15" hidden="1" customHeight="1" x14ac:dyDescent="0.25">
      <c r="A16" s="32">
        <v>7</v>
      </c>
      <c r="B16" s="38" t="s">
        <v>69</v>
      </c>
      <c r="C16" s="39" t="s">
        <v>72</v>
      </c>
      <c r="D16" s="39"/>
      <c r="E16" s="40"/>
      <c r="F16" s="41"/>
      <c r="G16" s="41"/>
      <c r="H16" s="41">
        <f t="shared" si="4"/>
        <v>0</v>
      </c>
      <c r="I16" s="42">
        <f t="shared" si="0"/>
        <v>0</v>
      </c>
      <c r="J16" s="43" t="e">
        <f t="shared" si="1"/>
        <v>#DIV/0!</v>
      </c>
      <c r="K16" s="41">
        <f t="shared" si="2"/>
        <v>0</v>
      </c>
      <c r="M16" s="26">
        <f t="shared" si="3"/>
        <v>0</v>
      </c>
    </row>
    <row r="17" spans="1:13" ht="24.95" hidden="1" customHeight="1" x14ac:dyDescent="0.25">
      <c r="A17" s="32">
        <v>8</v>
      </c>
      <c r="B17" s="38" t="s">
        <v>70</v>
      </c>
      <c r="C17" s="39" t="s">
        <v>72</v>
      </c>
      <c r="D17" s="39"/>
      <c r="E17" s="40"/>
      <c r="F17" s="41"/>
      <c r="G17" s="41"/>
      <c r="H17" s="41">
        <f t="shared" si="4"/>
        <v>0</v>
      </c>
      <c r="I17" s="42">
        <f t="shared" si="0"/>
        <v>0</v>
      </c>
      <c r="J17" s="43" t="e">
        <f t="shared" si="1"/>
        <v>#DIV/0!</v>
      </c>
      <c r="K17" s="41">
        <f t="shared" si="2"/>
        <v>0</v>
      </c>
      <c r="M17" s="26">
        <f t="shared" si="3"/>
        <v>0</v>
      </c>
    </row>
    <row r="18" spans="1:13" ht="24.95" hidden="1" customHeight="1" x14ac:dyDescent="0.25">
      <c r="A18" s="32">
        <v>9</v>
      </c>
      <c r="B18" s="45"/>
      <c r="C18" s="45"/>
      <c r="D18" s="46"/>
      <c r="E18" s="47"/>
      <c r="F18" s="41"/>
      <c r="G18" s="41"/>
      <c r="H18" s="41">
        <f t="shared" si="4"/>
        <v>0</v>
      </c>
      <c r="I18" s="42">
        <f t="shared" si="0"/>
        <v>0</v>
      </c>
      <c r="J18" s="43" t="e">
        <f t="shared" si="1"/>
        <v>#DIV/0!</v>
      </c>
      <c r="K18" s="41">
        <f t="shared" ref="K18:K23" si="5">F18</f>
        <v>0</v>
      </c>
      <c r="M18" s="26">
        <f t="shared" si="3"/>
        <v>0</v>
      </c>
    </row>
    <row r="19" spans="1:13" ht="24.95" hidden="1" customHeight="1" x14ac:dyDescent="0.25">
      <c r="A19" s="32">
        <v>10</v>
      </c>
      <c r="B19" s="48"/>
      <c r="C19" s="48"/>
      <c r="D19" s="47"/>
      <c r="E19" s="47"/>
      <c r="F19" s="41"/>
      <c r="G19" s="41"/>
      <c r="H19" s="41">
        <f t="shared" si="4"/>
        <v>0</v>
      </c>
      <c r="I19" s="42">
        <f t="shared" si="0"/>
        <v>0</v>
      </c>
      <c r="J19" s="43" t="e">
        <f t="shared" si="1"/>
        <v>#DIV/0!</v>
      </c>
      <c r="K19" s="41">
        <f t="shared" si="5"/>
        <v>0</v>
      </c>
      <c r="M19" s="26">
        <f t="shared" si="3"/>
        <v>0</v>
      </c>
    </row>
    <row r="20" spans="1:13" ht="15" hidden="1" customHeight="1" x14ac:dyDescent="0.25">
      <c r="A20" s="32">
        <v>11</v>
      </c>
      <c r="B20" s="48"/>
      <c r="C20" s="48"/>
      <c r="D20" s="47"/>
      <c r="E20" s="47"/>
      <c r="F20" s="41"/>
      <c r="G20" s="41"/>
      <c r="H20" s="41">
        <f t="shared" si="4"/>
        <v>0</v>
      </c>
      <c r="I20" s="42">
        <f t="shared" si="0"/>
        <v>0</v>
      </c>
      <c r="J20" s="43" t="e">
        <f t="shared" si="1"/>
        <v>#DIV/0!</v>
      </c>
      <c r="K20" s="41">
        <f t="shared" si="5"/>
        <v>0</v>
      </c>
      <c r="M20" s="26">
        <f t="shared" si="3"/>
        <v>0</v>
      </c>
    </row>
    <row r="21" spans="1:13" ht="24.95" hidden="1" customHeight="1" x14ac:dyDescent="0.25">
      <c r="A21" s="32">
        <v>12</v>
      </c>
      <c r="B21" s="48"/>
      <c r="C21" s="48"/>
      <c r="D21" s="47"/>
      <c r="E21" s="47"/>
      <c r="F21" s="41"/>
      <c r="G21" s="41"/>
      <c r="H21" s="41">
        <f t="shared" si="4"/>
        <v>0</v>
      </c>
      <c r="I21" s="42">
        <f t="shared" si="0"/>
        <v>0</v>
      </c>
      <c r="J21" s="43" t="e">
        <f t="shared" si="1"/>
        <v>#DIV/0!</v>
      </c>
      <c r="K21" s="41">
        <f t="shared" si="5"/>
        <v>0</v>
      </c>
      <c r="M21" s="26">
        <f t="shared" si="3"/>
        <v>0</v>
      </c>
    </row>
    <row r="22" spans="1:13" ht="24.95" hidden="1" customHeight="1" x14ac:dyDescent="0.25">
      <c r="A22" s="32">
        <v>13</v>
      </c>
      <c r="B22" s="48"/>
      <c r="C22" s="48"/>
      <c r="D22" s="47"/>
      <c r="E22" s="47"/>
      <c r="F22" s="41"/>
      <c r="G22" s="41"/>
      <c r="H22" s="41">
        <f t="shared" si="4"/>
        <v>0</v>
      </c>
      <c r="I22" s="42">
        <f t="shared" si="0"/>
        <v>0</v>
      </c>
      <c r="J22" s="43" t="e">
        <f t="shared" si="1"/>
        <v>#DIV/0!</v>
      </c>
      <c r="K22" s="41">
        <f t="shared" si="5"/>
        <v>0</v>
      </c>
      <c r="M22" s="26">
        <f t="shared" si="3"/>
        <v>0</v>
      </c>
    </row>
    <row r="23" spans="1:13" ht="24.95" hidden="1" customHeight="1" x14ac:dyDescent="0.25">
      <c r="A23" s="32">
        <v>14</v>
      </c>
      <c r="B23" s="48" t="s">
        <v>60</v>
      </c>
      <c r="C23" s="48"/>
      <c r="D23" s="47"/>
      <c r="E23" s="47"/>
      <c r="F23" s="41"/>
      <c r="G23" s="41"/>
      <c r="H23" s="41">
        <f t="shared" si="4"/>
        <v>0</v>
      </c>
      <c r="I23" s="42">
        <f t="shared" si="0"/>
        <v>0</v>
      </c>
      <c r="J23" s="43" t="e">
        <f t="shared" si="1"/>
        <v>#DIV/0!</v>
      </c>
      <c r="K23" s="41">
        <f t="shared" si="5"/>
        <v>0</v>
      </c>
      <c r="M23" s="26">
        <f t="shared" si="3"/>
        <v>0</v>
      </c>
    </row>
    <row r="24" spans="1:13" ht="31.5" hidden="1" customHeight="1" x14ac:dyDescent="0.25">
      <c r="A24" s="32">
        <v>15</v>
      </c>
      <c r="B24" s="48" t="s">
        <v>36</v>
      </c>
      <c r="C24" s="48"/>
      <c r="D24" s="47"/>
      <c r="E24" s="47"/>
      <c r="F24" s="49"/>
      <c r="G24" s="41"/>
      <c r="H24" s="41">
        <f t="shared" si="4"/>
        <v>0</v>
      </c>
      <c r="I24" s="42">
        <f t="shared" si="0"/>
        <v>0</v>
      </c>
      <c r="J24" s="43" t="e">
        <f t="shared" si="1"/>
        <v>#DIV/0!</v>
      </c>
      <c r="K24" s="41">
        <f t="shared" ref="K24:K46" si="6">H24*D24</f>
        <v>0</v>
      </c>
      <c r="M24" s="26">
        <f t="shared" si="3"/>
        <v>0</v>
      </c>
    </row>
    <row r="25" spans="1:13" ht="30" hidden="1" customHeight="1" x14ac:dyDescent="0.25">
      <c r="A25" s="32">
        <v>16</v>
      </c>
      <c r="B25" s="48" t="s">
        <v>37</v>
      </c>
      <c r="C25" s="48"/>
      <c r="D25" s="47"/>
      <c r="E25" s="47"/>
      <c r="F25" s="49"/>
      <c r="G25" s="41"/>
      <c r="H25" s="41">
        <f t="shared" si="4"/>
        <v>0</v>
      </c>
      <c r="I25" s="42">
        <f t="shared" si="0"/>
        <v>0</v>
      </c>
      <c r="J25" s="43" t="e">
        <f t="shared" si="1"/>
        <v>#DIV/0!</v>
      </c>
      <c r="K25" s="41">
        <f t="shared" si="6"/>
        <v>0</v>
      </c>
      <c r="M25" s="26">
        <f t="shared" si="3"/>
        <v>0</v>
      </c>
    </row>
    <row r="26" spans="1:13" ht="37.5" hidden="1" customHeight="1" x14ac:dyDescent="0.25">
      <c r="A26" s="32">
        <v>17</v>
      </c>
      <c r="B26" s="48" t="s">
        <v>38</v>
      </c>
      <c r="C26" s="48"/>
      <c r="D26" s="47"/>
      <c r="E26" s="47"/>
      <c r="F26" s="49"/>
      <c r="G26" s="41"/>
      <c r="H26" s="41">
        <f t="shared" si="4"/>
        <v>0</v>
      </c>
      <c r="I26" s="42">
        <f t="shared" si="0"/>
        <v>0</v>
      </c>
      <c r="J26" s="43" t="e">
        <f t="shared" si="1"/>
        <v>#DIV/0!</v>
      </c>
      <c r="K26" s="41">
        <f t="shared" si="6"/>
        <v>0</v>
      </c>
      <c r="M26" s="26">
        <f t="shared" si="3"/>
        <v>0</v>
      </c>
    </row>
    <row r="27" spans="1:13" ht="32.25" hidden="1" customHeight="1" x14ac:dyDescent="0.25">
      <c r="A27" s="32">
        <v>18</v>
      </c>
      <c r="B27" s="48" t="s">
        <v>39</v>
      </c>
      <c r="C27" s="48"/>
      <c r="D27" s="47"/>
      <c r="E27" s="47"/>
      <c r="F27" s="49"/>
      <c r="G27" s="41"/>
      <c r="H27" s="41">
        <f t="shared" si="4"/>
        <v>0</v>
      </c>
      <c r="I27" s="42">
        <f t="shared" si="0"/>
        <v>0</v>
      </c>
      <c r="J27" s="43" t="e">
        <f t="shared" si="1"/>
        <v>#DIV/0!</v>
      </c>
      <c r="K27" s="41">
        <f t="shared" si="6"/>
        <v>0</v>
      </c>
      <c r="M27" s="26">
        <f t="shared" si="3"/>
        <v>0</v>
      </c>
    </row>
    <row r="28" spans="1:13" ht="36" hidden="1" customHeight="1" x14ac:dyDescent="0.25">
      <c r="A28" s="32">
        <v>19</v>
      </c>
      <c r="B28" s="48" t="s">
        <v>40</v>
      </c>
      <c r="C28" s="48"/>
      <c r="D28" s="47"/>
      <c r="E28" s="47"/>
      <c r="F28" s="49"/>
      <c r="G28" s="41"/>
      <c r="H28" s="41">
        <f t="shared" si="4"/>
        <v>0</v>
      </c>
      <c r="I28" s="42">
        <f t="shared" si="0"/>
        <v>0</v>
      </c>
      <c r="J28" s="43" t="e">
        <f t="shared" si="1"/>
        <v>#DIV/0!</v>
      </c>
      <c r="K28" s="41">
        <f t="shared" si="6"/>
        <v>0</v>
      </c>
      <c r="M28" s="26">
        <f t="shared" si="3"/>
        <v>0</v>
      </c>
    </row>
    <row r="29" spans="1:13" ht="30.75" hidden="1" customHeight="1" x14ac:dyDescent="0.25">
      <c r="A29" s="32">
        <v>20</v>
      </c>
      <c r="B29" s="48" t="s">
        <v>41</v>
      </c>
      <c r="C29" s="48"/>
      <c r="D29" s="47"/>
      <c r="E29" s="50"/>
      <c r="F29" s="49"/>
      <c r="G29" s="41"/>
      <c r="H29" s="41">
        <f t="shared" si="4"/>
        <v>0</v>
      </c>
      <c r="I29" s="42">
        <f t="shared" si="0"/>
        <v>0</v>
      </c>
      <c r="J29" s="43" t="e">
        <f t="shared" si="1"/>
        <v>#DIV/0!</v>
      </c>
      <c r="K29" s="41">
        <f t="shared" si="6"/>
        <v>0</v>
      </c>
      <c r="M29" s="26">
        <f t="shared" si="3"/>
        <v>0</v>
      </c>
    </row>
    <row r="30" spans="1:13" ht="36.75" hidden="1" customHeight="1" x14ac:dyDescent="0.25">
      <c r="A30" s="32">
        <v>21</v>
      </c>
      <c r="B30" s="48" t="s">
        <v>42</v>
      </c>
      <c r="C30" s="48"/>
      <c r="D30" s="47"/>
      <c r="E30" s="50"/>
      <c r="F30" s="49"/>
      <c r="G30" s="41"/>
      <c r="H30" s="41">
        <f t="shared" si="4"/>
        <v>0</v>
      </c>
      <c r="I30" s="42">
        <f t="shared" si="0"/>
        <v>0</v>
      </c>
      <c r="J30" s="43" t="e">
        <f t="shared" si="1"/>
        <v>#DIV/0!</v>
      </c>
      <c r="K30" s="41">
        <f t="shared" si="6"/>
        <v>0</v>
      </c>
      <c r="M30" s="26">
        <f t="shared" si="3"/>
        <v>0</v>
      </c>
    </row>
    <row r="31" spans="1:13" ht="37.5" hidden="1" customHeight="1" x14ac:dyDescent="0.25">
      <c r="A31" s="32">
        <v>22</v>
      </c>
      <c r="B31" s="48" t="s">
        <v>43</v>
      </c>
      <c r="C31" s="48"/>
      <c r="D31" s="47"/>
      <c r="E31" s="50"/>
      <c r="F31" s="49"/>
      <c r="G31" s="41"/>
      <c r="H31" s="41">
        <f t="shared" si="4"/>
        <v>0</v>
      </c>
      <c r="I31" s="42">
        <f t="shared" si="0"/>
        <v>0</v>
      </c>
      <c r="J31" s="43" t="e">
        <f t="shared" si="1"/>
        <v>#DIV/0!</v>
      </c>
      <c r="K31" s="41">
        <f t="shared" si="6"/>
        <v>0</v>
      </c>
      <c r="M31" s="26">
        <f t="shared" si="3"/>
        <v>0</v>
      </c>
    </row>
    <row r="32" spans="1:13" ht="35.25" hidden="1" customHeight="1" x14ac:dyDescent="0.25">
      <c r="A32" s="32">
        <v>23</v>
      </c>
      <c r="B32" s="48" t="s">
        <v>44</v>
      </c>
      <c r="C32" s="48"/>
      <c r="D32" s="47"/>
      <c r="E32" s="50"/>
      <c r="F32" s="49"/>
      <c r="G32" s="41"/>
      <c r="H32" s="41">
        <f t="shared" si="4"/>
        <v>0</v>
      </c>
      <c r="I32" s="42">
        <f t="shared" si="0"/>
        <v>0</v>
      </c>
      <c r="J32" s="43" t="e">
        <f t="shared" si="1"/>
        <v>#DIV/0!</v>
      </c>
      <c r="K32" s="41">
        <f t="shared" si="6"/>
        <v>0</v>
      </c>
      <c r="M32" s="26">
        <f t="shared" si="3"/>
        <v>0</v>
      </c>
    </row>
    <row r="33" spans="1:13" ht="36" hidden="1" customHeight="1" x14ac:dyDescent="0.25">
      <c r="A33" s="32">
        <v>24</v>
      </c>
      <c r="B33" s="48" t="s">
        <v>58</v>
      </c>
      <c r="C33" s="48"/>
      <c r="D33" s="47"/>
      <c r="E33" s="50"/>
      <c r="F33" s="49"/>
      <c r="G33" s="41"/>
      <c r="H33" s="41">
        <f t="shared" si="4"/>
        <v>0</v>
      </c>
      <c r="I33" s="42">
        <f t="shared" si="0"/>
        <v>0</v>
      </c>
      <c r="J33" s="43" t="e">
        <f t="shared" si="1"/>
        <v>#DIV/0!</v>
      </c>
      <c r="K33" s="41">
        <f t="shared" si="6"/>
        <v>0</v>
      </c>
      <c r="M33" s="26">
        <f t="shared" si="3"/>
        <v>0</v>
      </c>
    </row>
    <row r="34" spans="1:13" ht="36.75" hidden="1" customHeight="1" x14ac:dyDescent="0.25">
      <c r="A34" s="32">
        <v>25</v>
      </c>
      <c r="B34" s="48" t="s">
        <v>45</v>
      </c>
      <c r="C34" s="48"/>
      <c r="D34" s="47"/>
      <c r="E34" s="50"/>
      <c r="F34" s="49"/>
      <c r="G34" s="41"/>
      <c r="H34" s="41">
        <f t="shared" si="4"/>
        <v>0</v>
      </c>
      <c r="I34" s="42">
        <f t="shared" si="0"/>
        <v>0</v>
      </c>
      <c r="J34" s="43" t="e">
        <f t="shared" si="1"/>
        <v>#DIV/0!</v>
      </c>
      <c r="K34" s="41">
        <f t="shared" si="6"/>
        <v>0</v>
      </c>
      <c r="M34" s="26">
        <f t="shared" si="3"/>
        <v>0</v>
      </c>
    </row>
    <row r="35" spans="1:13" ht="36" hidden="1" customHeight="1" x14ac:dyDescent="0.25">
      <c r="A35" s="32">
        <v>26</v>
      </c>
      <c r="B35" s="48" t="s">
        <v>46</v>
      </c>
      <c r="C35" s="48"/>
      <c r="D35" s="47"/>
      <c r="E35" s="50"/>
      <c r="F35" s="49"/>
      <c r="G35" s="41"/>
      <c r="H35" s="41">
        <f t="shared" si="4"/>
        <v>0</v>
      </c>
      <c r="I35" s="42">
        <f t="shared" si="0"/>
        <v>0</v>
      </c>
      <c r="J35" s="43" t="e">
        <f t="shared" si="1"/>
        <v>#DIV/0!</v>
      </c>
      <c r="K35" s="41">
        <f t="shared" si="6"/>
        <v>0</v>
      </c>
      <c r="M35" s="26">
        <f t="shared" si="3"/>
        <v>0</v>
      </c>
    </row>
    <row r="36" spans="1:13" ht="28.5" hidden="1" customHeight="1" x14ac:dyDescent="0.25">
      <c r="A36" s="32">
        <v>27</v>
      </c>
      <c r="B36" s="48" t="s">
        <v>47</v>
      </c>
      <c r="C36" s="48"/>
      <c r="D36" s="47"/>
      <c r="E36" s="50"/>
      <c r="F36" s="49"/>
      <c r="G36" s="41"/>
      <c r="H36" s="41">
        <f t="shared" si="4"/>
        <v>0</v>
      </c>
      <c r="I36" s="42">
        <f t="shared" si="0"/>
        <v>0</v>
      </c>
      <c r="J36" s="43" t="e">
        <f t="shared" si="1"/>
        <v>#DIV/0!</v>
      </c>
      <c r="K36" s="41">
        <f t="shared" si="6"/>
        <v>0</v>
      </c>
      <c r="M36" s="26">
        <f t="shared" si="3"/>
        <v>0</v>
      </c>
    </row>
    <row r="37" spans="1:13" ht="30" hidden="1" customHeight="1" x14ac:dyDescent="0.25">
      <c r="A37" s="32">
        <v>28</v>
      </c>
      <c r="B37" s="48" t="s">
        <v>48</v>
      </c>
      <c r="C37" s="48"/>
      <c r="D37" s="47"/>
      <c r="E37" s="50"/>
      <c r="F37" s="49"/>
      <c r="G37" s="41"/>
      <c r="H37" s="41">
        <f t="shared" si="4"/>
        <v>0</v>
      </c>
      <c r="I37" s="42">
        <f t="shared" si="0"/>
        <v>0</v>
      </c>
      <c r="J37" s="43" t="e">
        <f t="shared" si="1"/>
        <v>#DIV/0!</v>
      </c>
      <c r="K37" s="41">
        <f t="shared" si="6"/>
        <v>0</v>
      </c>
      <c r="M37" s="26">
        <f t="shared" si="3"/>
        <v>0</v>
      </c>
    </row>
    <row r="38" spans="1:13" ht="28.5" hidden="1" customHeight="1" x14ac:dyDescent="0.25">
      <c r="A38" s="32">
        <v>29</v>
      </c>
      <c r="B38" s="48" t="s">
        <v>49</v>
      </c>
      <c r="C38" s="48"/>
      <c r="D38" s="47"/>
      <c r="E38" s="50"/>
      <c r="F38" s="49"/>
      <c r="G38" s="41"/>
      <c r="H38" s="41">
        <f t="shared" si="4"/>
        <v>0</v>
      </c>
      <c r="I38" s="42">
        <f t="shared" si="0"/>
        <v>0</v>
      </c>
      <c r="J38" s="43" t="e">
        <f t="shared" si="1"/>
        <v>#DIV/0!</v>
      </c>
      <c r="K38" s="41">
        <f t="shared" si="6"/>
        <v>0</v>
      </c>
      <c r="M38" s="26">
        <f t="shared" si="3"/>
        <v>0</v>
      </c>
    </row>
    <row r="39" spans="1:13" ht="38.25" hidden="1" customHeight="1" x14ac:dyDescent="0.25">
      <c r="A39" s="32">
        <v>30</v>
      </c>
      <c r="B39" s="48" t="s">
        <v>50</v>
      </c>
      <c r="C39" s="48"/>
      <c r="D39" s="47"/>
      <c r="E39" s="50"/>
      <c r="F39" s="49"/>
      <c r="G39" s="41"/>
      <c r="H39" s="41">
        <f t="shared" si="4"/>
        <v>0</v>
      </c>
      <c r="I39" s="42">
        <f t="shared" si="0"/>
        <v>0</v>
      </c>
      <c r="J39" s="43" t="e">
        <f t="shared" si="1"/>
        <v>#DIV/0!</v>
      </c>
      <c r="K39" s="41">
        <f t="shared" si="6"/>
        <v>0</v>
      </c>
      <c r="M39" s="26">
        <f t="shared" si="3"/>
        <v>0</v>
      </c>
    </row>
    <row r="40" spans="1:13" ht="32.25" hidden="1" customHeight="1" x14ac:dyDescent="0.25">
      <c r="A40" s="32">
        <v>31</v>
      </c>
      <c r="B40" s="48" t="s">
        <v>51</v>
      </c>
      <c r="C40" s="48"/>
      <c r="D40" s="47"/>
      <c r="E40" s="50"/>
      <c r="F40" s="49"/>
      <c r="G40" s="41"/>
      <c r="H40" s="41">
        <f t="shared" si="4"/>
        <v>0</v>
      </c>
      <c r="I40" s="42">
        <f t="shared" si="0"/>
        <v>0</v>
      </c>
      <c r="J40" s="43" t="e">
        <f t="shared" si="1"/>
        <v>#DIV/0!</v>
      </c>
      <c r="K40" s="41">
        <f t="shared" si="6"/>
        <v>0</v>
      </c>
      <c r="M40" s="26">
        <f t="shared" si="3"/>
        <v>0</v>
      </c>
    </row>
    <row r="41" spans="1:13" ht="30.75" hidden="1" customHeight="1" x14ac:dyDescent="0.25">
      <c r="A41" s="32">
        <v>32</v>
      </c>
      <c r="B41" s="48" t="s">
        <v>52</v>
      </c>
      <c r="C41" s="48"/>
      <c r="D41" s="47"/>
      <c r="E41" s="50"/>
      <c r="F41" s="49"/>
      <c r="G41" s="41"/>
      <c r="H41" s="41">
        <f t="shared" si="4"/>
        <v>0</v>
      </c>
      <c r="I41" s="42">
        <f t="shared" si="0"/>
        <v>0</v>
      </c>
      <c r="J41" s="43" t="e">
        <f t="shared" si="1"/>
        <v>#DIV/0!</v>
      </c>
      <c r="K41" s="41">
        <f t="shared" si="6"/>
        <v>0</v>
      </c>
      <c r="M41" s="26">
        <f t="shared" si="3"/>
        <v>0</v>
      </c>
    </row>
    <row r="42" spans="1:13" ht="25.5" hidden="1" customHeight="1" x14ac:dyDescent="0.25">
      <c r="A42" s="32">
        <v>33</v>
      </c>
      <c r="B42" s="48" t="s">
        <v>53</v>
      </c>
      <c r="C42" s="48"/>
      <c r="D42" s="47"/>
      <c r="E42" s="50"/>
      <c r="F42" s="49"/>
      <c r="G42" s="41"/>
      <c r="H42" s="41">
        <f t="shared" si="4"/>
        <v>0</v>
      </c>
      <c r="I42" s="42">
        <f t="shared" si="0"/>
        <v>0</v>
      </c>
      <c r="J42" s="43" t="e">
        <f t="shared" si="1"/>
        <v>#DIV/0!</v>
      </c>
      <c r="K42" s="41">
        <f t="shared" si="6"/>
        <v>0</v>
      </c>
      <c r="M42" s="26">
        <f t="shared" si="3"/>
        <v>0</v>
      </c>
    </row>
    <row r="43" spans="1:13" ht="35.25" hidden="1" customHeight="1" x14ac:dyDescent="0.25">
      <c r="A43" s="32">
        <v>34</v>
      </c>
      <c r="B43" s="48" t="s">
        <v>54</v>
      </c>
      <c r="C43" s="48"/>
      <c r="D43" s="47"/>
      <c r="E43" s="50"/>
      <c r="F43" s="49"/>
      <c r="G43" s="41"/>
      <c r="H43" s="41">
        <f t="shared" si="4"/>
        <v>0</v>
      </c>
      <c r="I43" s="42">
        <f t="shared" si="0"/>
        <v>0</v>
      </c>
      <c r="J43" s="43" t="e">
        <f t="shared" si="1"/>
        <v>#DIV/0!</v>
      </c>
      <c r="K43" s="41">
        <f t="shared" si="6"/>
        <v>0</v>
      </c>
      <c r="M43" s="26">
        <f t="shared" si="3"/>
        <v>0</v>
      </c>
    </row>
    <row r="44" spans="1:13" ht="23.25" hidden="1" customHeight="1" x14ac:dyDescent="0.25">
      <c r="A44" s="32">
        <v>35</v>
      </c>
      <c r="B44" s="48" t="s">
        <v>55</v>
      </c>
      <c r="C44" s="48"/>
      <c r="D44" s="47"/>
      <c r="E44" s="50"/>
      <c r="F44" s="49"/>
      <c r="G44" s="41"/>
      <c r="H44" s="41">
        <f t="shared" si="4"/>
        <v>0</v>
      </c>
      <c r="I44" s="42">
        <f t="shared" si="0"/>
        <v>0</v>
      </c>
      <c r="J44" s="43" t="e">
        <f t="shared" si="1"/>
        <v>#DIV/0!</v>
      </c>
      <c r="K44" s="41">
        <f t="shared" si="6"/>
        <v>0</v>
      </c>
      <c r="M44" s="26">
        <f t="shared" si="3"/>
        <v>0</v>
      </c>
    </row>
    <row r="45" spans="1:13" ht="25.5" hidden="1" customHeight="1" x14ac:dyDescent="0.25">
      <c r="A45" s="32">
        <v>36</v>
      </c>
      <c r="B45" s="48" t="s">
        <v>56</v>
      </c>
      <c r="C45" s="48"/>
      <c r="D45" s="47"/>
      <c r="E45" s="50"/>
      <c r="F45" s="49"/>
      <c r="G45" s="41"/>
      <c r="H45" s="41">
        <f t="shared" si="4"/>
        <v>0</v>
      </c>
      <c r="I45" s="42">
        <f t="shared" si="0"/>
        <v>0</v>
      </c>
      <c r="J45" s="43" t="e">
        <f t="shared" si="1"/>
        <v>#DIV/0!</v>
      </c>
      <c r="K45" s="41">
        <f t="shared" si="6"/>
        <v>0</v>
      </c>
      <c r="M45" s="26">
        <f t="shared" si="3"/>
        <v>0</v>
      </c>
    </row>
    <row r="46" spans="1:13" ht="31.5" hidden="1" customHeight="1" x14ac:dyDescent="0.25">
      <c r="A46" s="32">
        <v>37</v>
      </c>
      <c r="B46" s="48" t="s">
        <v>57</v>
      </c>
      <c r="C46" s="48"/>
      <c r="D46" s="47"/>
      <c r="E46" s="50"/>
      <c r="F46" s="49"/>
      <c r="G46" s="41"/>
      <c r="H46" s="41">
        <f t="shared" si="4"/>
        <v>0</v>
      </c>
      <c r="I46" s="42">
        <f t="shared" si="0"/>
        <v>0</v>
      </c>
      <c r="J46" s="43" t="e">
        <f t="shared" si="1"/>
        <v>#DIV/0!</v>
      </c>
      <c r="K46" s="41">
        <f t="shared" si="6"/>
        <v>0</v>
      </c>
      <c r="M46" s="26">
        <f t="shared" si="3"/>
        <v>0</v>
      </c>
    </row>
    <row r="47" spans="1:13" ht="36.75" customHeight="1" x14ac:dyDescent="0.25">
      <c r="A47" s="33"/>
      <c r="B47" s="51" t="s">
        <v>3</v>
      </c>
      <c r="C47" s="51"/>
      <c r="D47" s="52"/>
      <c r="E47" s="52"/>
      <c r="F47" s="53">
        <f t="shared" ref="F47:I47" si="7">SUM(F10:F46)</f>
        <v>6599</v>
      </c>
      <c r="G47" s="53">
        <f t="shared" si="7"/>
        <v>6225</v>
      </c>
      <c r="H47" s="53">
        <f t="shared" si="7"/>
        <v>6412</v>
      </c>
      <c r="I47" s="53">
        <f t="shared" si="7"/>
        <v>264.45793616376875</v>
      </c>
      <c r="J47" s="53">
        <f>SUM(J10:J10)</f>
        <v>4.1244219613812971</v>
      </c>
      <c r="K47" s="53">
        <f>SUM(K10:K46)</f>
        <v>6225</v>
      </c>
      <c r="L47" s="34"/>
      <c r="M47" s="34"/>
    </row>
    <row r="48" spans="1:13" ht="6" customHeight="1" x14ac:dyDescent="0.25">
      <c r="A48" s="60"/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2:7" ht="28.5" customHeight="1" x14ac:dyDescent="0.25">
      <c r="B49" s="35" t="s">
        <v>74</v>
      </c>
      <c r="C49" s="35"/>
      <c r="D49" s="26" t="s">
        <v>73</v>
      </c>
    </row>
    <row r="50" spans="2:7" ht="34.5" customHeight="1" x14ac:dyDescent="0.25">
      <c r="F50" s="54" t="str">
        <f>F9</f>
        <v>ЗАО ТирАЭТ</v>
      </c>
      <c r="G50" s="54" t="str">
        <f>G9</f>
        <v xml:space="preserve">   ооо Хайтек</v>
      </c>
    </row>
  </sheetData>
  <mergeCells count="14">
    <mergeCell ref="A48:K48"/>
    <mergeCell ref="F7:G7"/>
    <mergeCell ref="H7:J7"/>
    <mergeCell ref="A6:K6"/>
    <mergeCell ref="A7:A8"/>
    <mergeCell ref="B7:B8"/>
    <mergeCell ref="D7:D8"/>
    <mergeCell ref="E7:E8"/>
    <mergeCell ref="C7:C8"/>
    <mergeCell ref="A2:J2"/>
    <mergeCell ref="A3:K3"/>
    <mergeCell ref="A4:K4"/>
    <mergeCell ref="A5:K5"/>
    <mergeCell ref="A1:I1"/>
  </mergeCells>
  <pageMargins left="0" right="0" top="0.94488188976377963" bottom="0" header="0.11811023622047245" footer="0.11811023622047245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BreakPreview" zoomScale="60" zoomScaleNormal="100" workbookViewId="0">
      <selection sqref="A1:IV1"/>
    </sheetView>
  </sheetViews>
  <sheetFormatPr defaultRowHeight="15" x14ac:dyDescent="0.25"/>
  <cols>
    <col min="1" max="1" width="4.5703125" customWidth="1"/>
    <col min="2" max="2" width="37" customWidth="1"/>
    <col min="3" max="3" width="10.28515625" customWidth="1"/>
    <col min="4" max="4" width="11" customWidth="1"/>
    <col min="5" max="5" width="12" customWidth="1"/>
    <col min="6" max="6" width="11.5703125" customWidth="1"/>
    <col min="7" max="7" width="14.85546875" customWidth="1"/>
    <col min="8" max="8" width="15" customWidth="1"/>
    <col min="9" max="9" width="18.85546875" customWidth="1"/>
    <col min="10" max="10" width="24.85546875" customWidth="1"/>
  </cols>
  <sheetData>
    <row r="1" spans="1:10" ht="15.75" x14ac:dyDescent="0.25">
      <c r="A1" s="59" t="s">
        <v>6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x14ac:dyDescent="0.25">
      <c r="A2" s="73" t="s">
        <v>20</v>
      </c>
      <c r="B2" s="73"/>
      <c r="C2" s="73"/>
      <c r="D2" s="73"/>
      <c r="E2" s="73"/>
      <c r="F2" s="73"/>
      <c r="G2" s="73"/>
      <c r="H2" s="73"/>
      <c r="I2" s="73"/>
      <c r="J2" s="3"/>
    </row>
    <row r="3" spans="1:10" ht="15.75" x14ac:dyDescent="0.25">
      <c r="A3" s="56" t="s">
        <v>21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15.75" x14ac:dyDescent="0.25">
      <c r="A4" s="57" t="s">
        <v>9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14.25" customHeight="1" x14ac:dyDescent="0.25">
      <c r="A5" s="58" t="s">
        <v>15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51" x14ac:dyDescent="0.25">
      <c r="A7" s="74" t="s">
        <v>5</v>
      </c>
      <c r="B7" s="76" t="s">
        <v>10</v>
      </c>
      <c r="C7" s="76" t="s">
        <v>8</v>
      </c>
      <c r="D7" s="76" t="s">
        <v>1</v>
      </c>
      <c r="E7" s="74" t="s">
        <v>4</v>
      </c>
      <c r="F7" s="74"/>
      <c r="G7" s="70" t="s">
        <v>2</v>
      </c>
      <c r="H7" s="70"/>
      <c r="I7" s="70"/>
      <c r="J7" s="1" t="s">
        <v>16</v>
      </c>
    </row>
    <row r="8" spans="1:10" ht="164.25" customHeight="1" x14ac:dyDescent="0.25">
      <c r="A8" s="75"/>
      <c r="B8" s="76"/>
      <c r="C8" s="76"/>
      <c r="D8" s="76"/>
      <c r="E8" s="21" t="s">
        <v>13</v>
      </c>
      <c r="F8" s="21" t="s">
        <v>14</v>
      </c>
      <c r="G8" s="1" t="s">
        <v>7</v>
      </c>
      <c r="H8" s="1" t="s">
        <v>0</v>
      </c>
      <c r="I8" s="2" t="s">
        <v>12</v>
      </c>
      <c r="J8" s="1" t="s">
        <v>11</v>
      </c>
    </row>
    <row r="9" spans="1:10" ht="30" customHeight="1" x14ac:dyDescent="0.25">
      <c r="A9" s="6"/>
      <c r="B9" s="24"/>
      <c r="C9" s="24"/>
      <c r="D9" s="24"/>
      <c r="E9" s="21"/>
      <c r="F9" s="21"/>
      <c r="G9" s="1" t="s">
        <v>18</v>
      </c>
      <c r="H9" s="1" t="s">
        <v>18</v>
      </c>
      <c r="I9" s="2" t="s">
        <v>18</v>
      </c>
      <c r="J9" s="1" t="s">
        <v>18</v>
      </c>
    </row>
    <row r="10" spans="1:10" ht="28.5" customHeight="1" x14ac:dyDescent="0.25">
      <c r="A10" s="12">
        <v>1</v>
      </c>
      <c r="B10" s="14" t="s">
        <v>22</v>
      </c>
      <c r="C10" s="7">
        <v>1</v>
      </c>
      <c r="D10" s="7">
        <v>2</v>
      </c>
      <c r="E10" s="25">
        <v>6171</v>
      </c>
      <c r="F10" s="25">
        <v>6250</v>
      </c>
      <c r="G10" s="9">
        <f t="shared" ref="G10:G46" si="0">ROUNDDOWN(SUM(E10:F10)/2,2)</f>
        <v>6210.5</v>
      </c>
      <c r="H10" s="10">
        <f t="shared" ref="H10:H46" si="1">SQRT(((POWER(E10-G10,2)+POWER(F10-G10,2))/(D10-1)))</f>
        <v>55.861435713737258</v>
      </c>
      <c r="I10" s="11">
        <f t="shared" ref="I10:I46" si="2">H10/G10*100</f>
        <v>0.89946760669410297</v>
      </c>
      <c r="J10" s="9">
        <f t="shared" ref="J10:J46" si="3">G10*C10</f>
        <v>6210.5</v>
      </c>
    </row>
    <row r="11" spans="1:10" ht="33.75" customHeight="1" x14ac:dyDescent="0.25">
      <c r="A11" s="12">
        <v>2</v>
      </c>
      <c r="B11" s="14" t="s">
        <v>23</v>
      </c>
      <c r="C11" s="7">
        <v>1</v>
      </c>
      <c r="D11" s="7">
        <v>2</v>
      </c>
      <c r="E11" s="25">
        <v>89449</v>
      </c>
      <c r="F11" s="25">
        <v>91500</v>
      </c>
      <c r="G11" s="9">
        <f t="shared" si="0"/>
        <v>90474.5</v>
      </c>
      <c r="H11" s="10">
        <f t="shared" si="1"/>
        <v>1450.276008213609</v>
      </c>
      <c r="I11" s="11">
        <f t="shared" si="2"/>
        <v>1.6029665908223962</v>
      </c>
      <c r="J11" s="9">
        <f t="shared" si="3"/>
        <v>90474.5</v>
      </c>
    </row>
    <row r="12" spans="1:10" ht="28.5" customHeight="1" x14ac:dyDescent="0.25">
      <c r="A12" s="12">
        <v>3</v>
      </c>
      <c r="B12" s="14" t="s">
        <v>24</v>
      </c>
      <c r="C12" s="7">
        <v>1</v>
      </c>
      <c r="D12" s="7">
        <v>2</v>
      </c>
      <c r="E12" s="25">
        <v>93637</v>
      </c>
      <c r="F12" s="25">
        <v>95222</v>
      </c>
      <c r="G12" s="9">
        <f t="shared" si="0"/>
        <v>94429.5</v>
      </c>
      <c r="H12" s="10">
        <f t="shared" si="1"/>
        <v>1120.7642481806779</v>
      </c>
      <c r="I12" s="11">
        <f t="shared" si="2"/>
        <v>1.1868793631022909</v>
      </c>
      <c r="J12" s="9">
        <f t="shared" si="3"/>
        <v>94429.5</v>
      </c>
    </row>
    <row r="13" spans="1:10" ht="24.75" customHeight="1" x14ac:dyDescent="0.25">
      <c r="A13" s="12">
        <v>4</v>
      </c>
      <c r="B13" s="14" t="s">
        <v>25</v>
      </c>
      <c r="C13" s="7">
        <v>1</v>
      </c>
      <c r="D13" s="7">
        <v>2</v>
      </c>
      <c r="E13" s="25">
        <v>1962</v>
      </c>
      <c r="F13" s="25">
        <v>2030</v>
      </c>
      <c r="G13" s="13">
        <f t="shared" si="0"/>
        <v>1996</v>
      </c>
      <c r="H13" s="10">
        <f t="shared" si="1"/>
        <v>48.083261120685229</v>
      </c>
      <c r="I13" s="11">
        <f t="shared" si="2"/>
        <v>2.4089810180704023</v>
      </c>
      <c r="J13" s="9">
        <f t="shared" si="3"/>
        <v>1996</v>
      </c>
    </row>
    <row r="14" spans="1:10" ht="31.5" customHeight="1" x14ac:dyDescent="0.25">
      <c r="A14" s="12">
        <v>5</v>
      </c>
      <c r="B14" s="14" t="s">
        <v>26</v>
      </c>
      <c r="C14" s="7">
        <v>1</v>
      </c>
      <c r="D14" s="7">
        <v>2</v>
      </c>
      <c r="E14" s="25">
        <v>4077</v>
      </c>
      <c r="F14" s="25">
        <v>4190</v>
      </c>
      <c r="G14" s="9">
        <f t="shared" si="0"/>
        <v>4133.5</v>
      </c>
      <c r="H14" s="10">
        <f t="shared" si="1"/>
        <v>79.903066274079876</v>
      </c>
      <c r="I14" s="11">
        <f t="shared" si="2"/>
        <v>1.9330607541811995</v>
      </c>
      <c r="J14" s="9">
        <f t="shared" si="3"/>
        <v>4133.5</v>
      </c>
    </row>
    <row r="15" spans="1:10" ht="27" customHeight="1" x14ac:dyDescent="0.25">
      <c r="A15" s="12">
        <v>6</v>
      </c>
      <c r="B15" s="14" t="s">
        <v>27</v>
      </c>
      <c r="C15" s="7">
        <v>1</v>
      </c>
      <c r="D15" s="7">
        <v>2</v>
      </c>
      <c r="E15" s="25">
        <v>55662</v>
      </c>
      <c r="F15" s="25">
        <v>57800</v>
      </c>
      <c r="G15" s="9">
        <f t="shared" si="0"/>
        <v>56731</v>
      </c>
      <c r="H15" s="10">
        <f t="shared" si="1"/>
        <v>1511.7942981768385</v>
      </c>
      <c r="I15" s="11">
        <f t="shared" si="2"/>
        <v>2.6648469058836235</v>
      </c>
      <c r="J15" s="9">
        <f t="shared" si="3"/>
        <v>56731</v>
      </c>
    </row>
    <row r="16" spans="1:10" ht="33.75" customHeight="1" x14ac:dyDescent="0.25">
      <c r="A16" s="12">
        <v>7</v>
      </c>
      <c r="B16" s="14" t="s">
        <v>28</v>
      </c>
      <c r="C16" s="7">
        <v>1</v>
      </c>
      <c r="D16" s="7">
        <v>2</v>
      </c>
      <c r="E16" s="25">
        <v>109862</v>
      </c>
      <c r="F16" s="25">
        <v>111500</v>
      </c>
      <c r="G16" s="9">
        <f t="shared" si="0"/>
        <v>110681</v>
      </c>
      <c r="H16" s="10">
        <f t="shared" si="1"/>
        <v>1158.2409075835649</v>
      </c>
      <c r="I16" s="11">
        <f t="shared" si="2"/>
        <v>1.0464676932658405</v>
      </c>
      <c r="J16" s="9">
        <f t="shared" si="3"/>
        <v>110681</v>
      </c>
    </row>
    <row r="17" spans="1:10" ht="31.5" customHeight="1" x14ac:dyDescent="0.25">
      <c r="A17" s="12">
        <v>8</v>
      </c>
      <c r="B17" s="14" t="s">
        <v>29</v>
      </c>
      <c r="C17" s="7">
        <v>1</v>
      </c>
      <c r="D17" s="7">
        <v>2</v>
      </c>
      <c r="E17" s="25">
        <v>116142</v>
      </c>
      <c r="F17" s="25">
        <v>120000</v>
      </c>
      <c r="G17" s="9">
        <f t="shared" si="0"/>
        <v>118071</v>
      </c>
      <c r="H17" s="10">
        <f t="shared" si="1"/>
        <v>2728.0179618177003</v>
      </c>
      <c r="I17" s="11">
        <f t="shared" si="2"/>
        <v>2.3104894189239529</v>
      </c>
      <c r="J17" s="9">
        <f t="shared" si="3"/>
        <v>118071</v>
      </c>
    </row>
    <row r="18" spans="1:10" ht="27.75" customHeight="1" x14ac:dyDescent="0.25">
      <c r="A18" s="12">
        <v>9</v>
      </c>
      <c r="B18" s="14" t="s">
        <v>30</v>
      </c>
      <c r="C18" s="7">
        <v>1</v>
      </c>
      <c r="D18" s="7">
        <v>2</v>
      </c>
      <c r="E18" s="25">
        <v>5941</v>
      </c>
      <c r="F18" s="25">
        <v>6200</v>
      </c>
      <c r="G18" s="9">
        <f t="shared" si="0"/>
        <v>6070.5</v>
      </c>
      <c r="H18" s="10">
        <f t="shared" si="1"/>
        <v>183.14065632731581</v>
      </c>
      <c r="I18" s="11">
        <f t="shared" si="2"/>
        <v>3.0168957470935807</v>
      </c>
      <c r="J18" s="9">
        <f t="shared" si="3"/>
        <v>6070.5</v>
      </c>
    </row>
    <row r="19" spans="1:10" ht="36.75" customHeight="1" x14ac:dyDescent="0.25">
      <c r="A19" s="12">
        <v>10</v>
      </c>
      <c r="B19" s="14" t="s">
        <v>31</v>
      </c>
      <c r="C19" s="7">
        <v>1</v>
      </c>
      <c r="D19" s="7">
        <v>2</v>
      </c>
      <c r="E19" s="25">
        <v>4774</v>
      </c>
      <c r="F19" s="25">
        <v>4850</v>
      </c>
      <c r="G19" s="9">
        <f t="shared" si="0"/>
        <v>4812</v>
      </c>
      <c r="H19" s="10">
        <f t="shared" si="1"/>
        <v>53.740115370177612</v>
      </c>
      <c r="I19" s="11">
        <f t="shared" si="2"/>
        <v>1.1167937524974567</v>
      </c>
      <c r="J19" s="9">
        <f t="shared" si="3"/>
        <v>4812</v>
      </c>
    </row>
    <row r="20" spans="1:10" ht="38.25" customHeight="1" x14ac:dyDescent="0.25">
      <c r="A20" s="12">
        <v>11</v>
      </c>
      <c r="B20" s="14" t="s">
        <v>32</v>
      </c>
      <c r="C20" s="7">
        <v>1</v>
      </c>
      <c r="D20" s="7">
        <v>2</v>
      </c>
      <c r="E20" s="25">
        <v>97783</v>
      </c>
      <c r="F20" s="25">
        <v>99900</v>
      </c>
      <c r="G20" s="9">
        <f t="shared" si="0"/>
        <v>98841.5</v>
      </c>
      <c r="H20" s="10">
        <f t="shared" si="1"/>
        <v>1496.945055771921</v>
      </c>
      <c r="I20" s="11">
        <f t="shared" si="2"/>
        <v>1.5144904273730377</v>
      </c>
      <c r="J20" s="9">
        <f t="shared" si="3"/>
        <v>98841.5</v>
      </c>
    </row>
    <row r="21" spans="1:10" ht="30.75" customHeight="1" x14ac:dyDescent="0.25">
      <c r="A21" s="12">
        <v>12</v>
      </c>
      <c r="B21" s="14" t="s">
        <v>33</v>
      </c>
      <c r="C21" s="7">
        <v>1</v>
      </c>
      <c r="D21" s="7">
        <v>2</v>
      </c>
      <c r="E21" s="25">
        <v>1722</v>
      </c>
      <c r="F21" s="25">
        <v>1850</v>
      </c>
      <c r="G21" s="9">
        <f t="shared" si="0"/>
        <v>1786</v>
      </c>
      <c r="H21" s="10">
        <f t="shared" si="1"/>
        <v>90.509667991878089</v>
      </c>
      <c r="I21" s="11">
        <f t="shared" si="2"/>
        <v>5.0677305706538682</v>
      </c>
      <c r="J21" s="9">
        <f t="shared" si="3"/>
        <v>1786</v>
      </c>
    </row>
    <row r="22" spans="1:10" ht="34.5" customHeight="1" x14ac:dyDescent="0.25">
      <c r="A22" s="12">
        <v>13</v>
      </c>
      <c r="B22" s="14" t="s">
        <v>34</v>
      </c>
      <c r="C22" s="7">
        <v>1</v>
      </c>
      <c r="D22" s="7">
        <v>2</v>
      </c>
      <c r="E22" s="25">
        <v>2732</v>
      </c>
      <c r="F22" s="25">
        <v>2750</v>
      </c>
      <c r="G22" s="9">
        <f t="shared" si="0"/>
        <v>2741</v>
      </c>
      <c r="H22" s="10">
        <f t="shared" si="1"/>
        <v>12.727922061357855</v>
      </c>
      <c r="I22" s="11">
        <f t="shared" si="2"/>
        <v>0.46435323098715264</v>
      </c>
      <c r="J22" s="9">
        <f t="shared" si="3"/>
        <v>2741</v>
      </c>
    </row>
    <row r="23" spans="1:10" ht="39" customHeight="1" x14ac:dyDescent="0.25">
      <c r="A23" s="12">
        <v>14</v>
      </c>
      <c r="B23" s="14" t="s">
        <v>35</v>
      </c>
      <c r="C23" s="7">
        <v>1</v>
      </c>
      <c r="D23" s="7">
        <v>2</v>
      </c>
      <c r="E23" s="25">
        <v>3659</v>
      </c>
      <c r="F23" s="25">
        <v>3950</v>
      </c>
      <c r="G23" s="9">
        <f t="shared" si="0"/>
        <v>3804.5</v>
      </c>
      <c r="H23" s="10">
        <f t="shared" si="1"/>
        <v>205.76807332528534</v>
      </c>
      <c r="I23" s="11">
        <f t="shared" si="2"/>
        <v>5.408544442772647</v>
      </c>
      <c r="J23" s="9">
        <f t="shared" si="3"/>
        <v>3804.5</v>
      </c>
    </row>
    <row r="24" spans="1:10" ht="31.5" hidden="1" customHeight="1" x14ac:dyDescent="0.25">
      <c r="A24" s="12">
        <v>15</v>
      </c>
      <c r="B24" s="14" t="s">
        <v>36</v>
      </c>
      <c r="C24" s="7"/>
      <c r="D24" s="7"/>
      <c r="E24" s="23"/>
      <c r="F24" s="9"/>
      <c r="G24" s="9">
        <f t="shared" si="0"/>
        <v>0</v>
      </c>
      <c r="H24" s="10">
        <f t="shared" si="1"/>
        <v>0</v>
      </c>
      <c r="I24" s="11" t="e">
        <f t="shared" si="2"/>
        <v>#DIV/0!</v>
      </c>
      <c r="J24" s="9">
        <f t="shared" si="3"/>
        <v>0</v>
      </c>
    </row>
    <row r="25" spans="1:10" ht="30" hidden="1" customHeight="1" x14ac:dyDescent="0.25">
      <c r="A25" s="12">
        <v>16</v>
      </c>
      <c r="B25" s="14" t="s">
        <v>37</v>
      </c>
      <c r="C25" s="7"/>
      <c r="D25" s="7"/>
      <c r="E25" s="23"/>
      <c r="F25" s="9"/>
      <c r="G25" s="9">
        <f t="shared" si="0"/>
        <v>0</v>
      </c>
      <c r="H25" s="10">
        <f t="shared" si="1"/>
        <v>0</v>
      </c>
      <c r="I25" s="11" t="e">
        <f t="shared" si="2"/>
        <v>#DIV/0!</v>
      </c>
      <c r="J25" s="9">
        <f t="shared" si="3"/>
        <v>0</v>
      </c>
    </row>
    <row r="26" spans="1:10" ht="37.5" hidden="1" customHeight="1" x14ac:dyDescent="0.25">
      <c r="A26" s="12">
        <v>17</v>
      </c>
      <c r="B26" s="14" t="s">
        <v>38</v>
      </c>
      <c r="C26" s="7"/>
      <c r="D26" s="7"/>
      <c r="E26" s="23"/>
      <c r="F26" s="9"/>
      <c r="G26" s="9">
        <f t="shared" si="0"/>
        <v>0</v>
      </c>
      <c r="H26" s="10">
        <f t="shared" si="1"/>
        <v>0</v>
      </c>
      <c r="I26" s="11" t="e">
        <f t="shared" si="2"/>
        <v>#DIV/0!</v>
      </c>
      <c r="J26" s="9">
        <f t="shared" si="3"/>
        <v>0</v>
      </c>
    </row>
    <row r="27" spans="1:10" ht="32.25" hidden="1" customHeight="1" x14ac:dyDescent="0.25">
      <c r="A27" s="12">
        <v>18</v>
      </c>
      <c r="B27" s="14" t="s">
        <v>39</v>
      </c>
      <c r="C27" s="7"/>
      <c r="D27" s="7"/>
      <c r="E27" s="23"/>
      <c r="F27" s="9"/>
      <c r="G27" s="9">
        <f t="shared" si="0"/>
        <v>0</v>
      </c>
      <c r="H27" s="10">
        <f t="shared" si="1"/>
        <v>0</v>
      </c>
      <c r="I27" s="11" t="e">
        <f t="shared" si="2"/>
        <v>#DIV/0!</v>
      </c>
      <c r="J27" s="9">
        <f t="shared" si="3"/>
        <v>0</v>
      </c>
    </row>
    <row r="28" spans="1:10" ht="36" hidden="1" customHeight="1" x14ac:dyDescent="0.25">
      <c r="A28" s="12">
        <v>19</v>
      </c>
      <c r="B28" s="14" t="s">
        <v>40</v>
      </c>
      <c r="C28" s="7"/>
      <c r="D28" s="7"/>
      <c r="E28" s="23"/>
      <c r="F28" s="9"/>
      <c r="G28" s="9">
        <f t="shared" si="0"/>
        <v>0</v>
      </c>
      <c r="H28" s="10">
        <f t="shared" si="1"/>
        <v>0</v>
      </c>
      <c r="I28" s="11" t="e">
        <f t="shared" si="2"/>
        <v>#DIV/0!</v>
      </c>
      <c r="J28" s="9">
        <f t="shared" si="3"/>
        <v>0</v>
      </c>
    </row>
    <row r="29" spans="1:10" ht="30.75" hidden="1" customHeight="1" x14ac:dyDescent="0.25">
      <c r="A29" s="12">
        <v>20</v>
      </c>
      <c r="B29" s="14" t="s">
        <v>41</v>
      </c>
      <c r="C29" s="7"/>
      <c r="D29" s="8"/>
      <c r="E29" s="23"/>
      <c r="F29" s="9"/>
      <c r="G29" s="9">
        <f t="shared" si="0"/>
        <v>0</v>
      </c>
      <c r="H29" s="10">
        <f t="shared" si="1"/>
        <v>0</v>
      </c>
      <c r="I29" s="11" t="e">
        <f t="shared" si="2"/>
        <v>#DIV/0!</v>
      </c>
      <c r="J29" s="9">
        <f t="shared" si="3"/>
        <v>0</v>
      </c>
    </row>
    <row r="30" spans="1:10" ht="36.75" hidden="1" customHeight="1" x14ac:dyDescent="0.25">
      <c r="A30" s="12">
        <v>21</v>
      </c>
      <c r="B30" s="14" t="s">
        <v>42</v>
      </c>
      <c r="C30" s="7"/>
      <c r="D30" s="8"/>
      <c r="E30" s="23"/>
      <c r="F30" s="9"/>
      <c r="G30" s="9">
        <f t="shared" si="0"/>
        <v>0</v>
      </c>
      <c r="H30" s="10">
        <f t="shared" si="1"/>
        <v>0</v>
      </c>
      <c r="I30" s="11" t="e">
        <f t="shared" si="2"/>
        <v>#DIV/0!</v>
      </c>
      <c r="J30" s="9">
        <f t="shared" si="3"/>
        <v>0</v>
      </c>
    </row>
    <row r="31" spans="1:10" ht="37.5" hidden="1" customHeight="1" x14ac:dyDescent="0.25">
      <c r="A31" s="12">
        <v>22</v>
      </c>
      <c r="B31" s="14" t="s">
        <v>43</v>
      </c>
      <c r="C31" s="7"/>
      <c r="D31" s="8"/>
      <c r="E31" s="23"/>
      <c r="F31" s="9"/>
      <c r="G31" s="9">
        <f t="shared" si="0"/>
        <v>0</v>
      </c>
      <c r="H31" s="10">
        <f t="shared" si="1"/>
        <v>0</v>
      </c>
      <c r="I31" s="11" t="e">
        <f t="shared" si="2"/>
        <v>#DIV/0!</v>
      </c>
      <c r="J31" s="9">
        <f t="shared" si="3"/>
        <v>0</v>
      </c>
    </row>
    <row r="32" spans="1:10" ht="35.25" hidden="1" customHeight="1" x14ac:dyDescent="0.25">
      <c r="A32" s="12">
        <v>23</v>
      </c>
      <c r="B32" s="14" t="s">
        <v>44</v>
      </c>
      <c r="C32" s="7"/>
      <c r="D32" s="8"/>
      <c r="E32" s="23"/>
      <c r="F32" s="9"/>
      <c r="G32" s="9">
        <f t="shared" si="0"/>
        <v>0</v>
      </c>
      <c r="H32" s="10">
        <f t="shared" si="1"/>
        <v>0</v>
      </c>
      <c r="I32" s="11" t="e">
        <f t="shared" si="2"/>
        <v>#DIV/0!</v>
      </c>
      <c r="J32" s="9">
        <f t="shared" si="3"/>
        <v>0</v>
      </c>
    </row>
    <row r="33" spans="1:10" ht="36" hidden="1" customHeight="1" x14ac:dyDescent="0.25">
      <c r="A33" s="12">
        <v>24</v>
      </c>
      <c r="B33" s="14" t="s">
        <v>58</v>
      </c>
      <c r="C33" s="7"/>
      <c r="D33" s="8"/>
      <c r="E33" s="23"/>
      <c r="F33" s="9"/>
      <c r="G33" s="9">
        <f t="shared" si="0"/>
        <v>0</v>
      </c>
      <c r="H33" s="10">
        <f t="shared" si="1"/>
        <v>0</v>
      </c>
      <c r="I33" s="11" t="e">
        <f t="shared" si="2"/>
        <v>#DIV/0!</v>
      </c>
      <c r="J33" s="9">
        <f t="shared" si="3"/>
        <v>0</v>
      </c>
    </row>
    <row r="34" spans="1:10" ht="36.75" hidden="1" customHeight="1" x14ac:dyDescent="0.25">
      <c r="A34" s="12">
        <v>25</v>
      </c>
      <c r="B34" s="14" t="s">
        <v>45</v>
      </c>
      <c r="C34" s="7"/>
      <c r="D34" s="8"/>
      <c r="E34" s="23"/>
      <c r="F34" s="9"/>
      <c r="G34" s="9">
        <f t="shared" si="0"/>
        <v>0</v>
      </c>
      <c r="H34" s="10">
        <f t="shared" si="1"/>
        <v>0</v>
      </c>
      <c r="I34" s="11" t="e">
        <f t="shared" si="2"/>
        <v>#DIV/0!</v>
      </c>
      <c r="J34" s="9">
        <f t="shared" si="3"/>
        <v>0</v>
      </c>
    </row>
    <row r="35" spans="1:10" ht="36" hidden="1" customHeight="1" x14ac:dyDescent="0.25">
      <c r="A35" s="12">
        <v>26</v>
      </c>
      <c r="B35" s="14" t="s">
        <v>46</v>
      </c>
      <c r="C35" s="7"/>
      <c r="D35" s="8"/>
      <c r="E35" s="23"/>
      <c r="F35" s="9"/>
      <c r="G35" s="9">
        <f t="shared" si="0"/>
        <v>0</v>
      </c>
      <c r="H35" s="10">
        <f t="shared" si="1"/>
        <v>0</v>
      </c>
      <c r="I35" s="11" t="e">
        <f t="shared" si="2"/>
        <v>#DIV/0!</v>
      </c>
      <c r="J35" s="9">
        <f t="shared" si="3"/>
        <v>0</v>
      </c>
    </row>
    <row r="36" spans="1:10" ht="28.5" hidden="1" customHeight="1" x14ac:dyDescent="0.25">
      <c r="A36" s="12">
        <v>27</v>
      </c>
      <c r="B36" s="14" t="s">
        <v>47</v>
      </c>
      <c r="C36" s="7"/>
      <c r="D36" s="8"/>
      <c r="E36" s="23"/>
      <c r="F36" s="9"/>
      <c r="G36" s="9">
        <f t="shared" si="0"/>
        <v>0</v>
      </c>
      <c r="H36" s="10">
        <f t="shared" si="1"/>
        <v>0</v>
      </c>
      <c r="I36" s="11" t="e">
        <f t="shared" si="2"/>
        <v>#DIV/0!</v>
      </c>
      <c r="J36" s="9">
        <f t="shared" si="3"/>
        <v>0</v>
      </c>
    </row>
    <row r="37" spans="1:10" ht="30" hidden="1" customHeight="1" x14ac:dyDescent="0.25">
      <c r="A37" s="12">
        <v>28</v>
      </c>
      <c r="B37" s="14" t="s">
        <v>48</v>
      </c>
      <c r="C37" s="7"/>
      <c r="D37" s="8"/>
      <c r="E37" s="23"/>
      <c r="F37" s="9"/>
      <c r="G37" s="9">
        <f t="shared" si="0"/>
        <v>0</v>
      </c>
      <c r="H37" s="10">
        <f t="shared" si="1"/>
        <v>0</v>
      </c>
      <c r="I37" s="11" t="e">
        <f t="shared" si="2"/>
        <v>#DIV/0!</v>
      </c>
      <c r="J37" s="9">
        <f t="shared" si="3"/>
        <v>0</v>
      </c>
    </row>
    <row r="38" spans="1:10" ht="28.5" hidden="1" customHeight="1" x14ac:dyDescent="0.25">
      <c r="A38" s="12">
        <v>29</v>
      </c>
      <c r="B38" s="14" t="s">
        <v>49</v>
      </c>
      <c r="C38" s="7"/>
      <c r="D38" s="8"/>
      <c r="E38" s="23"/>
      <c r="F38" s="9"/>
      <c r="G38" s="9">
        <f t="shared" si="0"/>
        <v>0</v>
      </c>
      <c r="H38" s="10">
        <f t="shared" si="1"/>
        <v>0</v>
      </c>
      <c r="I38" s="11" t="e">
        <f t="shared" si="2"/>
        <v>#DIV/0!</v>
      </c>
      <c r="J38" s="9">
        <f t="shared" si="3"/>
        <v>0</v>
      </c>
    </row>
    <row r="39" spans="1:10" ht="38.25" hidden="1" customHeight="1" x14ac:dyDescent="0.25">
      <c r="A39" s="12">
        <v>30</v>
      </c>
      <c r="B39" s="14" t="s">
        <v>50</v>
      </c>
      <c r="C39" s="7"/>
      <c r="D39" s="8"/>
      <c r="E39" s="23"/>
      <c r="F39" s="9"/>
      <c r="G39" s="9">
        <f t="shared" si="0"/>
        <v>0</v>
      </c>
      <c r="H39" s="10">
        <f t="shared" si="1"/>
        <v>0</v>
      </c>
      <c r="I39" s="11" t="e">
        <f t="shared" si="2"/>
        <v>#DIV/0!</v>
      </c>
      <c r="J39" s="9">
        <f t="shared" si="3"/>
        <v>0</v>
      </c>
    </row>
    <row r="40" spans="1:10" ht="32.25" hidden="1" customHeight="1" x14ac:dyDescent="0.25">
      <c r="A40" s="12">
        <v>31</v>
      </c>
      <c r="B40" s="14" t="s">
        <v>51</v>
      </c>
      <c r="C40" s="7"/>
      <c r="D40" s="8"/>
      <c r="E40" s="23"/>
      <c r="F40" s="9"/>
      <c r="G40" s="9">
        <f t="shared" si="0"/>
        <v>0</v>
      </c>
      <c r="H40" s="10">
        <f t="shared" si="1"/>
        <v>0</v>
      </c>
      <c r="I40" s="11" t="e">
        <f t="shared" si="2"/>
        <v>#DIV/0!</v>
      </c>
      <c r="J40" s="9">
        <f t="shared" si="3"/>
        <v>0</v>
      </c>
    </row>
    <row r="41" spans="1:10" ht="30.75" hidden="1" customHeight="1" x14ac:dyDescent="0.25">
      <c r="A41" s="12">
        <v>32</v>
      </c>
      <c r="B41" s="14" t="s">
        <v>52</v>
      </c>
      <c r="C41" s="7"/>
      <c r="D41" s="8"/>
      <c r="E41" s="23"/>
      <c r="F41" s="9"/>
      <c r="G41" s="9">
        <f t="shared" si="0"/>
        <v>0</v>
      </c>
      <c r="H41" s="10">
        <f t="shared" si="1"/>
        <v>0</v>
      </c>
      <c r="I41" s="11" t="e">
        <f t="shared" si="2"/>
        <v>#DIV/0!</v>
      </c>
      <c r="J41" s="9">
        <f t="shared" si="3"/>
        <v>0</v>
      </c>
    </row>
    <row r="42" spans="1:10" ht="25.5" hidden="1" customHeight="1" x14ac:dyDescent="0.25">
      <c r="A42" s="12">
        <v>33</v>
      </c>
      <c r="B42" s="14" t="s">
        <v>53</v>
      </c>
      <c r="C42" s="7"/>
      <c r="D42" s="8"/>
      <c r="E42" s="23"/>
      <c r="F42" s="9"/>
      <c r="G42" s="9">
        <f t="shared" si="0"/>
        <v>0</v>
      </c>
      <c r="H42" s="10">
        <f t="shared" si="1"/>
        <v>0</v>
      </c>
      <c r="I42" s="11" t="e">
        <f t="shared" si="2"/>
        <v>#DIV/0!</v>
      </c>
      <c r="J42" s="9">
        <f t="shared" si="3"/>
        <v>0</v>
      </c>
    </row>
    <row r="43" spans="1:10" ht="35.25" hidden="1" customHeight="1" x14ac:dyDescent="0.25">
      <c r="A43" s="12">
        <v>34</v>
      </c>
      <c r="B43" s="14" t="s">
        <v>54</v>
      </c>
      <c r="C43" s="7"/>
      <c r="D43" s="8"/>
      <c r="E43" s="23"/>
      <c r="F43" s="9"/>
      <c r="G43" s="9">
        <f t="shared" si="0"/>
        <v>0</v>
      </c>
      <c r="H43" s="10">
        <f t="shared" si="1"/>
        <v>0</v>
      </c>
      <c r="I43" s="11" t="e">
        <f t="shared" si="2"/>
        <v>#DIV/0!</v>
      </c>
      <c r="J43" s="9">
        <f t="shared" si="3"/>
        <v>0</v>
      </c>
    </row>
    <row r="44" spans="1:10" ht="23.25" hidden="1" customHeight="1" x14ac:dyDescent="0.25">
      <c r="A44" s="12">
        <v>35</v>
      </c>
      <c r="B44" s="14" t="s">
        <v>55</v>
      </c>
      <c r="C44" s="7"/>
      <c r="D44" s="8"/>
      <c r="E44" s="23"/>
      <c r="F44" s="9"/>
      <c r="G44" s="9">
        <f t="shared" si="0"/>
        <v>0</v>
      </c>
      <c r="H44" s="10">
        <f t="shared" si="1"/>
        <v>0</v>
      </c>
      <c r="I44" s="11" t="e">
        <f t="shared" si="2"/>
        <v>#DIV/0!</v>
      </c>
      <c r="J44" s="9">
        <f t="shared" si="3"/>
        <v>0</v>
      </c>
    </row>
    <row r="45" spans="1:10" ht="25.5" hidden="1" customHeight="1" x14ac:dyDescent="0.25">
      <c r="A45" s="12">
        <v>36</v>
      </c>
      <c r="B45" s="14" t="s">
        <v>56</v>
      </c>
      <c r="C45" s="7"/>
      <c r="D45" s="8"/>
      <c r="E45" s="23"/>
      <c r="F45" s="9"/>
      <c r="G45" s="9">
        <f t="shared" si="0"/>
        <v>0</v>
      </c>
      <c r="H45" s="10">
        <f t="shared" si="1"/>
        <v>0</v>
      </c>
      <c r="I45" s="11" t="e">
        <f t="shared" si="2"/>
        <v>#DIV/0!</v>
      </c>
      <c r="J45" s="9">
        <f t="shared" si="3"/>
        <v>0</v>
      </c>
    </row>
    <row r="46" spans="1:10" ht="31.5" hidden="1" customHeight="1" x14ac:dyDescent="0.25">
      <c r="A46" s="12">
        <v>37</v>
      </c>
      <c r="B46" s="14" t="s">
        <v>57</v>
      </c>
      <c r="C46" s="7"/>
      <c r="D46" s="8"/>
      <c r="E46" s="23"/>
      <c r="F46" s="9"/>
      <c r="G46" s="9">
        <f t="shared" si="0"/>
        <v>0</v>
      </c>
      <c r="H46" s="10">
        <f t="shared" si="1"/>
        <v>0</v>
      </c>
      <c r="I46" s="11" t="e">
        <f t="shared" si="2"/>
        <v>#DIV/0!</v>
      </c>
      <c r="J46" s="9">
        <f t="shared" si="3"/>
        <v>0</v>
      </c>
    </row>
    <row r="47" spans="1:10" ht="26.25" customHeight="1" x14ac:dyDescent="0.25">
      <c r="A47" s="12"/>
      <c r="B47" s="14"/>
      <c r="C47" s="7"/>
      <c r="D47" s="8"/>
      <c r="E47" s="23"/>
      <c r="F47" s="9"/>
      <c r="G47" s="9"/>
      <c r="H47" s="10"/>
      <c r="I47" s="11"/>
      <c r="J47" s="9"/>
    </row>
    <row r="48" spans="1:10" ht="26.25" customHeight="1" x14ac:dyDescent="0.25">
      <c r="A48" s="16"/>
      <c r="B48" s="15"/>
      <c r="C48" s="16"/>
      <c r="D48" s="8"/>
      <c r="E48" s="9"/>
      <c r="F48" s="9"/>
      <c r="G48" s="9"/>
      <c r="H48" s="10"/>
      <c r="I48" s="11"/>
      <c r="J48" s="9"/>
    </row>
    <row r="49" spans="1:10" ht="15.75" x14ac:dyDescent="0.25">
      <c r="A49" s="17"/>
      <c r="B49" s="18" t="s">
        <v>3</v>
      </c>
      <c r="C49" s="19"/>
      <c r="D49" s="19"/>
      <c r="E49" s="20">
        <f>SUM(E10:E47)</f>
        <v>593573</v>
      </c>
      <c r="F49" s="20">
        <f>SUM(F10:F47)</f>
        <v>607992</v>
      </c>
      <c r="G49" s="20">
        <f>ROUNDDOWN(SUM(E49:F49)/2,2)</f>
        <v>600782.5</v>
      </c>
      <c r="H49" s="20">
        <f>ROUNDDOWN(SUM(F49:G49)/2,2)</f>
        <v>604387.25</v>
      </c>
      <c r="I49" s="20">
        <f>ROUNDDOWN(SUM(G49:H49)/2,2)</f>
        <v>602584.87</v>
      </c>
      <c r="J49" s="20">
        <f>SUM(J10:J47)</f>
        <v>600782.5</v>
      </c>
    </row>
    <row r="50" spans="1:10" ht="43.5" customHeight="1" x14ac:dyDescent="0.25">
      <c r="A50" s="71"/>
      <c r="B50" s="72"/>
      <c r="C50" s="72"/>
      <c r="D50" s="72"/>
      <c r="E50" s="72"/>
      <c r="F50" s="72"/>
      <c r="G50" s="72"/>
      <c r="H50" s="72"/>
      <c r="I50" s="72"/>
      <c r="J50" s="72"/>
    </row>
    <row r="51" spans="1:10" ht="18.75" customHeight="1" x14ac:dyDescent="0.25">
      <c r="B51" s="5" t="s">
        <v>17</v>
      </c>
      <c r="C51" s="22" t="s">
        <v>19</v>
      </c>
    </row>
  </sheetData>
  <mergeCells count="12">
    <mergeCell ref="G7:I7"/>
    <mergeCell ref="A50:J50"/>
    <mergeCell ref="A1:J1"/>
    <mergeCell ref="A2:I2"/>
    <mergeCell ref="A3:J3"/>
    <mergeCell ref="A4:J4"/>
    <mergeCell ref="A5:J5"/>
    <mergeCell ref="A7:A8"/>
    <mergeCell ref="B7:B8"/>
    <mergeCell ref="C7:C8"/>
    <mergeCell ref="D7:D8"/>
    <mergeCell ref="E7:F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 наличии 2-х ком. предлож.</vt:lpstr>
      <vt:lpstr>Лист1</vt:lpstr>
      <vt:lpstr>'При наличии 2-х ком. предлож.'!Область_печати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Шатилова</cp:lastModifiedBy>
  <cp:lastPrinted>2024-11-18T11:51:00Z</cp:lastPrinted>
  <dcterms:created xsi:type="dcterms:W3CDTF">2014-02-03T17:42:58Z</dcterms:created>
  <dcterms:modified xsi:type="dcterms:W3CDTF">2024-11-18T11:51:12Z</dcterms:modified>
</cp:coreProperties>
</file>